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 defaultThemeVersion="124226"/>
  <bookViews>
    <workbookView xWindow="-150" yWindow="4305" windowWidth="19350" windowHeight="8220"/>
  </bookViews>
  <sheets>
    <sheet name="Платежи" sheetId="1" r:id="rId1"/>
    <sheet name="Сводная таблица" sheetId="4" r:id="rId2"/>
    <sheet name="Справочно" sheetId="3" r:id="rId3"/>
  </sheets>
  <definedNames>
    <definedName name="_xlnm._FilterDatabase" localSheetId="0" hidden="1">Платежи!$A$4:$F$13</definedName>
    <definedName name="КатегорииПлатежей">Table2[Категории платежей]</definedName>
    <definedName name="Контрагенты">#REF!</definedName>
    <definedName name="Проекты">Платежи!$D$6:$D$12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B87" i="1" l="1"/>
  <c r="C98" i="1"/>
  <c r="B11" i="1" s="1"/>
  <c r="B98" i="1"/>
  <c r="B12" i="1" l="1"/>
</calcChain>
</file>

<file path=xl/comments1.xml><?xml version="1.0" encoding="utf-8"?>
<comments xmlns="http://schemas.openxmlformats.org/spreadsheetml/2006/main">
  <authors>
    <author>Alexander Gornik</author>
  </authors>
  <commentList>
    <comment ref="B12" authorId="0">
      <text>
        <r>
          <rPr>
            <b/>
            <sz val="9"/>
            <color indexed="81"/>
            <rFont val="Tahoma"/>
            <charset val="1"/>
          </rPr>
          <t>Alexander Gornik:</t>
        </r>
        <r>
          <rPr>
            <sz val="9"/>
            <color indexed="81"/>
            <rFont val="Tahoma"/>
            <charset val="1"/>
          </rPr>
          <t xml:space="preserve">
если все доходы внесены, а число отрицательное - значит не хватает расходов</t>
        </r>
      </text>
    </comment>
  </commentList>
</comments>
</file>

<file path=xl/sharedStrings.xml><?xml version="1.0" encoding="utf-8"?>
<sst xmlns="http://schemas.openxmlformats.org/spreadsheetml/2006/main" count="634" uniqueCount="76">
  <si>
    <t>Планируемая дата оплаты</t>
  </si>
  <si>
    <t>Не внесено:</t>
  </si>
  <si>
    <t>Другие</t>
  </si>
  <si>
    <t>Содержание офиса</t>
  </si>
  <si>
    <t>Проект</t>
  </si>
  <si>
    <t>РосПИЛ</t>
  </si>
  <si>
    <t>РосЯМА</t>
  </si>
  <si>
    <t>РосЖКХ</t>
  </si>
  <si>
    <t>ДМП</t>
  </si>
  <si>
    <t>Счет</t>
  </si>
  <si>
    <t>Категории платежей</t>
  </si>
  <si>
    <t>Пожертвования</t>
  </si>
  <si>
    <t>Дата последнего платежа</t>
  </si>
  <si>
    <t>Вх. сальдо</t>
  </si>
  <si>
    <t>Телефон и интернет</t>
  </si>
  <si>
    <t>Вода</t>
  </si>
  <si>
    <t>Аренда</t>
  </si>
  <si>
    <t>Комус в октябре (неск. платежей)</t>
  </si>
  <si>
    <t>Комус в сентябре (неск. платежей)</t>
  </si>
  <si>
    <t>Фильтрация трафика</t>
  </si>
  <si>
    <t>Разработка РосЖКХ</t>
  </si>
  <si>
    <t>Общий</t>
  </si>
  <si>
    <t>Должно быть на счетах:</t>
  </si>
  <si>
    <t>31.11.2012</t>
  </si>
  <si>
    <t>Комус в ноябре</t>
  </si>
  <si>
    <t>Факт</t>
  </si>
  <si>
    <t>План</t>
  </si>
  <si>
    <t>Бухгалтерские услуги</t>
  </si>
  <si>
    <t>Банковские услуги</t>
  </si>
  <si>
    <t>Пожертвования  крупных спонсоров</t>
  </si>
  <si>
    <t>Пожертвования других граждан</t>
  </si>
  <si>
    <t>Row Labels</t>
  </si>
  <si>
    <t>Grand Total</t>
  </si>
  <si>
    <t>Месяц услуги</t>
  </si>
  <si>
    <t>Год</t>
  </si>
  <si>
    <t>Август</t>
  </si>
  <si>
    <t>Сентябрь</t>
  </si>
  <si>
    <t>Октябрь</t>
  </si>
  <si>
    <t>Ноябрь</t>
  </si>
  <si>
    <t>Декабрь</t>
  </si>
  <si>
    <t>Крупных спонсоров - отдельными платежами, по другим физлицам - обновляем сумму по мере прихода</t>
  </si>
  <si>
    <t>Все платежи за счет и прочие SMS комиссии, комиссии банка (можно одним платежом)</t>
  </si>
  <si>
    <t>Пожертвования других граждан (Я.Деньги)</t>
  </si>
  <si>
    <t>Компенсация постоянных сотрудников</t>
  </si>
  <si>
    <t>Компенсация сотрудников фонда с НДФЛ и страховыми взносами + услуги бухгалтерии</t>
  </si>
  <si>
    <t>РосЖКХ: Левенец, Черникова (остаток, без налогов)</t>
  </si>
  <si>
    <t>РосЖКХ: Левенец, Черникова (без налогов)</t>
  </si>
  <si>
    <t>РосЯма: Услуги Езеева</t>
  </si>
  <si>
    <t>ДМП, РосВыборы: Албуров, Наганов (остаток, без налогов)</t>
  </si>
  <si>
    <t>ДМП, РосВыборы: Албуров, Наганов (без налогов)</t>
  </si>
  <si>
    <t>Общие: Ведута, Волов, Гаранина (с налогами проектов)</t>
  </si>
  <si>
    <t>Фонд</t>
  </si>
  <si>
    <t>Калмыков, Соболь, Терехов, Петрова, Власенко, Мищенков, Шашкин (аванс + остаток)</t>
  </si>
  <si>
    <t>Калмыков, Соболь, Терехов, Петрова, Власенко, Мищенков, Шашкин (остаток август)</t>
  </si>
  <si>
    <t>Калмыков, Соболь, Терехов, Петрова, Власенко, Мищенков, Шашкин</t>
  </si>
  <si>
    <t>Аренда серверов</t>
  </si>
  <si>
    <t>Разработка, дизайн, хостинг</t>
  </si>
  <si>
    <t>Субподряд на дизайн и разработку, аренда серверов, HLL</t>
  </si>
  <si>
    <t>Банковский счет + смс уведомления</t>
  </si>
  <si>
    <t>Комиссии банка</t>
  </si>
  <si>
    <t>Банковский счет, смс уведомления, комиссии</t>
  </si>
  <si>
    <t>Доступ к СПАРК (Интерфакс)</t>
  </si>
  <si>
    <t>ДМП, РосВыборы: Албуров, Наганов</t>
  </si>
  <si>
    <t>Общие: Ведута, Волов, Гаранина</t>
  </si>
  <si>
    <t>РосЯма: Езеев</t>
  </si>
  <si>
    <t>РосЖКХ: Левенец</t>
  </si>
  <si>
    <t>Категория расходов</t>
  </si>
  <si>
    <t>Назначение платежа</t>
  </si>
  <si>
    <t>Общие: НДФЛ с ЗП по всем проектам</t>
  </si>
  <si>
    <t>На счетах фонда</t>
  </si>
  <si>
    <t>Контроль</t>
  </si>
  <si>
    <t>Запланировано</t>
  </si>
  <si>
    <t>Оплачено</t>
  </si>
  <si>
    <t>Отчет по платежам с 01.09.2012 до 31.11.2012 включительно</t>
  </si>
  <si>
    <t>Январь</t>
  </si>
  <si>
    <t>Аренда, юридическое ПО, канцелярия (комус), интернет, вода и прочее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</si>
</sst>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Calibri"/>
      <scheme val="minor"/>
    </font>
    <font>
      <sz val="8"/>
      <name val="Arial"/>
    </font>
    <font>
      <b/>
      <sz val="9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/>
    <xf numFmtId="0" fontId="20" fillId="0" borderId="0"/>
    <xf numFmtId="0" fontId="26" fillId="0" borderId="0"/>
  </cellStyleXfs>
  <cellXfs count="65">
    <xf numFmtId="0" fontId="0" fillId="0" borderId="0" xfId="0"/>
    <xf numFmtId="0" fontId="0" fillId="0" borderId="0" xfId="0"/>
    <xf numFmtId="0" fontId="19" fillId="0" borderId="0" xfId="0" applyFont="1" applyAlignment="1">
      <alignment wrapText="1"/>
    </xf>
    <xf numFmtId="0" fontId="0" fillId="0" borderId="0" xfId="0"/>
    <xf numFmtId="0" fontId="19" fillId="0" borderId="0" xfId="0" applyFont="1"/>
    <xf numFmtId="0" fontId="19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3" fontId="18" fillId="0" borderId="0" xfId="42" applyNumberFormat="1"/>
    <xf numFmtId="3" fontId="18" fillId="0" borderId="14" xfId="42" applyNumberFormat="1" applyBorder="1"/>
    <xf numFmtId="3" fontId="18" fillId="0" borderId="15" xfId="42" applyNumberFormat="1" applyBorder="1"/>
    <xf numFmtId="3" fontId="21" fillId="0" borderId="0" xfId="43" applyNumberFormat="1" applyFont="1" applyAlignment="1">
      <alignment horizontal="left"/>
    </xf>
    <xf numFmtId="3" fontId="18" fillId="0" borderId="0" xfId="42" applyNumberFormat="1" applyFont="1" applyAlignment="1">
      <alignment horizontal="left"/>
    </xf>
    <xf numFmtId="14" fontId="18" fillId="0" borderId="0" xfId="42" applyNumberFormat="1" applyFont="1" applyAlignment="1">
      <alignment horizontal="left"/>
    </xf>
    <xf numFmtId="164" fontId="18" fillId="0" borderId="0" xfId="42" applyFont="1" applyFill="1" applyAlignment="1">
      <alignment horizontal="left"/>
    </xf>
    <xf numFmtId="0" fontId="18" fillId="0" borderId="0" xfId="42" applyNumberFormat="1" applyFont="1" applyFill="1" applyAlignment="1">
      <alignment horizontal="left"/>
    </xf>
    <xf numFmtId="14" fontId="18" fillId="0" borderId="0" xfId="42" applyNumberFormat="1" applyFont="1" applyFill="1" applyAlignment="1">
      <alignment horizontal="left"/>
    </xf>
    <xf numFmtId="3" fontId="18" fillId="0" borderId="0" xfId="42" applyNumberFormat="1" applyFont="1" applyFill="1" applyAlignment="1">
      <alignment horizontal="left"/>
    </xf>
    <xf numFmtId="0" fontId="0" fillId="0" borderId="0" xfId="0" applyFill="1"/>
    <xf numFmtId="0" fontId="18" fillId="0" borderId="10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11" xfId="0" applyFont="1" applyFill="1" applyBorder="1" applyAlignment="1">
      <alignment horizontal="right"/>
    </xf>
    <xf numFmtId="3" fontId="18" fillId="0" borderId="13" xfId="0" applyNumberFormat="1" applyFont="1" applyBorder="1" applyAlignment="1">
      <alignment horizontal="left"/>
    </xf>
    <xf numFmtId="3" fontId="18" fillId="0" borderId="14" xfId="0" applyNumberFormat="1" applyFont="1" applyBorder="1" applyAlignment="1">
      <alignment horizontal="left"/>
    </xf>
    <xf numFmtId="0" fontId="21" fillId="0" borderId="14" xfId="43" applyFont="1" applyBorder="1" applyAlignment="1">
      <alignment horizontal="left"/>
    </xf>
    <xf numFmtId="3" fontId="18" fillId="0" borderId="14" xfId="42" applyNumberFormat="1" applyBorder="1" applyAlignment="1">
      <alignment horizontal="center"/>
    </xf>
    <xf numFmtId="14" fontId="18" fillId="0" borderId="16" xfId="42" applyNumberFormat="1" applyFont="1" applyFill="1" applyBorder="1" applyAlignment="1">
      <alignment horizontal="left"/>
    </xf>
    <xf numFmtId="14" fontId="21" fillId="0" borderId="0" xfId="43" applyNumberFormat="1" applyFont="1" applyBorder="1" applyAlignment="1">
      <alignment horizontal="left"/>
    </xf>
    <xf numFmtId="14" fontId="18" fillId="0" borderId="0" xfId="42" applyNumberFormat="1" applyFont="1" applyFill="1" applyBorder="1" applyAlignment="1">
      <alignment horizontal="left"/>
    </xf>
    <xf numFmtId="164" fontId="22" fillId="0" borderId="0" xfId="42" applyFont="1" applyFill="1" applyAlignment="1">
      <alignment horizontal="left"/>
    </xf>
    <xf numFmtId="14" fontId="22" fillId="0" borderId="0" xfId="42" applyNumberFormat="1" applyFont="1" applyFill="1" applyAlignment="1">
      <alignment horizontal="left"/>
    </xf>
    <xf numFmtId="3" fontId="22" fillId="0" borderId="0" xfId="42" applyNumberFormat="1" applyFont="1" applyFill="1" applyAlignment="1">
      <alignment horizontal="left"/>
    </xf>
    <xf numFmtId="0" fontId="22" fillId="0" borderId="0" xfId="42" applyNumberFormat="1" applyFont="1" applyFill="1" applyAlignment="1">
      <alignment horizontal="left"/>
    </xf>
    <xf numFmtId="9" fontId="0" fillId="0" borderId="0" xfId="0" applyNumberFormat="1" applyFill="1"/>
    <xf numFmtId="3" fontId="0" fillId="0" borderId="0" xfId="0" applyNumberFormat="1"/>
    <xf numFmtId="3" fontId="0" fillId="0" borderId="0" xfId="0" applyNumberFormat="1" applyFill="1"/>
    <xf numFmtId="0" fontId="0" fillId="0" borderId="0" xfId="0" pivotButton="1"/>
    <xf numFmtId="0" fontId="0" fillId="0" borderId="0" xfId="0" applyAlignment="1">
      <alignment horizontal="left" indent="2"/>
    </xf>
    <xf numFmtId="0" fontId="25" fillId="0" borderId="0" xfId="0" applyFont="1" applyAlignment="1">
      <alignment wrapText="1"/>
    </xf>
    <xf numFmtId="1" fontId="22" fillId="0" borderId="0" xfId="42" applyNumberFormat="1" applyFont="1" applyFill="1" applyAlignment="1">
      <alignment horizontal="left"/>
    </xf>
    <xf numFmtId="17" fontId="0" fillId="0" borderId="0" xfId="0" applyNumberFormat="1" applyFill="1"/>
    <xf numFmtId="1" fontId="0" fillId="0" borderId="0" xfId="0" applyNumberFormat="1" applyAlignment="1">
      <alignment horizontal="left"/>
    </xf>
    <xf numFmtId="0" fontId="0" fillId="0" borderId="0" xfId="0" applyAlignment="1">
      <alignment horizontal="left" indent="3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4"/>
    </xf>
    <xf numFmtId="0" fontId="18" fillId="0" borderId="13" xfId="0" applyFont="1" applyBorder="1" applyAlignment="1">
      <alignment horizontal="right" vertical="center" wrapText="1"/>
    </xf>
    <xf numFmtId="0" fontId="21" fillId="0" borderId="15" xfId="43" applyFont="1" applyBorder="1" applyAlignment="1">
      <alignment horizontal="left"/>
    </xf>
    <xf numFmtId="3" fontId="18" fillId="0" borderId="0" xfId="42" applyNumberFormat="1" applyBorder="1"/>
    <xf numFmtId="0" fontId="18" fillId="0" borderId="18" xfId="0" applyFont="1" applyFill="1" applyBorder="1" applyAlignment="1">
      <alignment horizontal="right"/>
    </xf>
    <xf numFmtId="0" fontId="18" fillId="0" borderId="15" xfId="0" applyFont="1" applyBorder="1" applyAlignment="1">
      <alignment horizontal="right"/>
    </xf>
    <xf numFmtId="3" fontId="21" fillId="0" borderId="13" xfId="43" applyNumberFormat="1" applyFont="1" applyBorder="1" applyAlignment="1">
      <alignment horizontal="left"/>
    </xf>
    <xf numFmtId="3" fontId="18" fillId="0" borderId="15" xfId="0" applyNumberFormat="1" applyFont="1" applyBorder="1" applyAlignment="1">
      <alignment horizontal="left"/>
    </xf>
    <xf numFmtId="1" fontId="18" fillId="0" borderId="0" xfId="42" applyNumberFormat="1" applyFont="1" applyFill="1" applyAlignment="1">
      <alignment horizontal="left"/>
    </xf>
    <xf numFmtId="0" fontId="20" fillId="0" borderId="0" xfId="43"/>
    <xf numFmtId="0" fontId="2" fillId="0" borderId="0" xfId="1" applyBorder="1"/>
    <xf numFmtId="14" fontId="2" fillId="0" borderId="0" xfId="1" applyNumberFormat="1" applyBorder="1"/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4"/>
    <cellStyle name="Normal small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">
    <dxf>
      <numFmt numFmtId="3" formatCode="#,##0"/>
    </dxf>
    <dxf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9" formatCode="dd/mm/yyyy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3" formatCode="#,##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19" formatCode="dd/mm/yyyy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xander Gornik" refreshedDate="41259.750238078705" createdVersion="4" refreshedVersion="4" minRefreshableVersion="3" recordCount="105">
  <cacheSource type="worksheet">
    <worksheetSource name="Платежи"/>
  </cacheSource>
  <cacheFields count="11">
    <cacheField name="Контрагент" numFmtId="164">
      <sharedItems containsBlank="1"/>
    </cacheField>
    <cacheField name="Планируемая дата оплаты" numFmtId="14">
      <sharedItems containsDate="1" containsMixedTypes="1" minDate="2012-08-26T00:00:00" maxDate="2013-01-01T00:00:00"/>
    </cacheField>
    <cacheField name="План" numFmtId="3">
      <sharedItems containsSemiMixedTypes="0" containsString="0" containsNumber="1" minValue="-627870" maxValue="659000"/>
    </cacheField>
    <cacheField name="Факт" numFmtId="3">
      <sharedItems containsString="0" containsBlank="1" containsNumber="1" minValue="-627870" maxValue="659000"/>
    </cacheField>
    <cacheField name="Дата последнего платежа" numFmtId="14">
      <sharedItems containsNonDate="0" containsDate="1" containsString="0" containsBlank="1" minDate="2012-09-01T00:00:00" maxDate="2012-12-01T00:00:00"/>
    </cacheField>
    <cacheField name="Месяц услуги" numFmtId="14">
      <sharedItems count="6">
        <s v="Август"/>
        <s v="Сентябрь"/>
        <s v="Октябрь"/>
        <s v="Ноябрь"/>
        <s v="Декабрь"/>
        <s v="Январь"/>
      </sharedItems>
    </cacheField>
    <cacheField name="Год" numFmtId="1">
      <sharedItems containsSemiMixedTypes="0" containsString="0" containsNumber="1" containsInteger="1" minValue="2012" maxValue="2013" count="2">
        <n v="2012"/>
        <n v="2013"/>
      </sharedItems>
    </cacheField>
    <cacheField name="Назначение платежа" numFmtId="0">
      <sharedItems count="31">
        <s v="Общие: Ведута, Волов, Гаранина (с налогами проектов)"/>
        <s v="Калмыков, Соболь, Терехов, Петрова, Власенко, Мищенков, Шашкин (остаток август)"/>
        <s v="Бухгалтерские услуги"/>
        <s v="Фильтрация трафика"/>
        <s v="РосЖКХ: Левенец, Черникова (остаток, без налогов)"/>
        <s v="ДМП, РосВыборы: Албуров, Наганов (остаток, без налогов)"/>
        <s v="Аренда"/>
        <s v="Пожертвования  крупных спонсоров"/>
        <s v="Телефон и интернет"/>
        <s v="РосЯма: Услуги Езеева"/>
        <s v="Пожертвования других граждан (Я.Деньги)"/>
        <s v="РосЖКХ: Левенец, Черникова (без налогов)"/>
        <s v="Аренда серверов"/>
        <s v="Калмыков, Соболь, Терехов, Петрова, Власенко, Мищенков, Шашкин"/>
        <s v="ДМП, РосВыборы: Албуров, Наганов (без налогов)"/>
        <s v="Банковский счет + смс уведомления"/>
        <s v="Комиссии банка"/>
        <s v="Комус в сентябре (неск. платежей)"/>
        <s v="Пожертвования других граждан"/>
        <s v="Вода"/>
        <s v="Разработка РосЖКХ"/>
        <s v="Комус в октябре (неск. платежей)"/>
        <s v="Доступ к СПАРК (Интерфакс)"/>
        <s v="Комус в ноябре"/>
        <s v="ДМП, РосВыборы: Албуров, Наганов"/>
        <s v="Общие: Ведута, Волов, Гаранина"/>
        <s v="Банковский счет, смс уведомления, комиссии"/>
        <s v="Калмыков, Соболь, Терехов, Петрова, Власенко, Мищенков, Шашкин (аванс + остаток)"/>
        <s v="РосЖКХ: Левенец"/>
        <s v="Общие: НДФЛ с ЗП по всем проектам"/>
        <s v="РосЯма: Езеев"/>
      </sharedItems>
    </cacheField>
    <cacheField name="Счет" numFmtId="0">
      <sharedItems count="4">
        <s v="Фонд"/>
        <s v="РосПИЛ"/>
        <s v="РосЯМА"/>
        <s v="Общий" u="1"/>
      </sharedItems>
    </cacheField>
    <cacheField name="Проект" numFmtId="0">
      <sharedItems/>
    </cacheField>
    <cacheField name="Категория расходов" numFmtId="164">
      <sharedItems count="5">
        <s v="Компенсация постоянных сотрудников"/>
        <s v="Другие"/>
        <s v="Разработка, дизайн, хостинг"/>
        <s v="Содержание офиса"/>
        <s v="Пожертвования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">
  <r>
    <s v="Сотрудники фонда"/>
    <d v="2012-08-26T00:00:00"/>
    <n v="-207491.28"/>
    <n v="-207491.28"/>
    <d v="2012-09-01T00:00:00"/>
    <x v="0"/>
    <x v="0"/>
    <x v="0"/>
    <x v="0"/>
    <s v="Фонд"/>
    <x v="0"/>
  </r>
  <r>
    <s v="Сотрудники фонда"/>
    <d v="2012-08-26T00:00:00"/>
    <n v="-363720.25"/>
    <n v="-363720.25"/>
    <d v="2012-09-01T00:00:00"/>
    <x v="0"/>
    <x v="0"/>
    <x v="1"/>
    <x v="1"/>
    <s v="РосПИЛ"/>
    <x v="0"/>
  </r>
  <r>
    <s v="Радуга Цифр"/>
    <d v="2012-09-03T00:00:00"/>
    <n v="-50000"/>
    <n v="-50000"/>
    <d v="2012-09-03T00:00:00"/>
    <x v="0"/>
    <x v="0"/>
    <x v="2"/>
    <x v="0"/>
    <s v="Фонд"/>
    <x v="1"/>
  </r>
  <r>
    <s v="Эйч-Эль-Эль"/>
    <d v="2012-09-03T00:00:00"/>
    <n v="-10200"/>
    <n v="-10200"/>
    <d v="2012-09-03T00:00:00"/>
    <x v="0"/>
    <x v="0"/>
    <x v="3"/>
    <x v="0"/>
    <s v="Фонд"/>
    <x v="2"/>
  </r>
  <r>
    <s v="Сотрудники фонда"/>
    <d v="2012-09-03T00:00:00"/>
    <n v="-32430"/>
    <n v="-32430"/>
    <d v="2012-09-03T00:00:00"/>
    <x v="0"/>
    <x v="0"/>
    <x v="4"/>
    <x v="0"/>
    <s v="РосЖКХ"/>
    <x v="0"/>
  </r>
  <r>
    <s v="Сотрудники фонда"/>
    <d v="2012-09-03T00:00:00"/>
    <n v="-123835.51"/>
    <n v="-123835.51"/>
    <d v="2012-09-03T00:00:00"/>
    <x v="0"/>
    <x v="0"/>
    <x v="5"/>
    <x v="0"/>
    <s v="ДМП"/>
    <x v="0"/>
  </r>
  <r>
    <s v="Пересвет Инфо"/>
    <d v="2012-09-04T00:00:00"/>
    <n v="-301560"/>
    <n v="-301560"/>
    <d v="2012-09-04T00:00:00"/>
    <x v="1"/>
    <x v="0"/>
    <x v="6"/>
    <x v="0"/>
    <s v="Фонд"/>
    <x v="3"/>
  </r>
  <r>
    <s v="Ашурков"/>
    <d v="2012-09-10T00:00:00"/>
    <n v="300000"/>
    <n v="300000"/>
    <d v="2012-09-10T00:00:00"/>
    <x v="1"/>
    <x v="0"/>
    <x v="7"/>
    <x v="0"/>
    <s v="Фонд"/>
    <x v="4"/>
  </r>
  <r>
    <s v="ВиЛэнд"/>
    <d v="2012-09-11T00:00:00"/>
    <n v="-34893.26"/>
    <n v="-34893.26"/>
    <d v="2012-09-11T00:00:00"/>
    <x v="0"/>
    <x v="0"/>
    <x v="8"/>
    <x v="0"/>
    <s v="Фонд"/>
    <x v="3"/>
  </r>
  <r>
    <s v="Сотрудники фонда"/>
    <d v="2012-09-11T00:00:00"/>
    <n v="-148500"/>
    <n v="-148500"/>
    <d v="2012-09-11T00:00:00"/>
    <x v="0"/>
    <x v="0"/>
    <x v="9"/>
    <x v="0"/>
    <s v="РосЯМА"/>
    <x v="0"/>
  </r>
  <r>
    <s v="Навальный"/>
    <d v="2012-09-12T00:00:00"/>
    <n v="58466"/>
    <n v="58466"/>
    <d v="2012-09-12T00:00:00"/>
    <x v="1"/>
    <x v="0"/>
    <x v="10"/>
    <x v="1"/>
    <s v="РосПИЛ"/>
    <x v="4"/>
  </r>
  <r>
    <s v="Сотрудники фонда"/>
    <d v="2012-09-15T00:00:00"/>
    <n v="-111555"/>
    <n v="-111555"/>
    <d v="2012-09-15T00:00:00"/>
    <x v="1"/>
    <x v="0"/>
    <x v="11"/>
    <x v="0"/>
    <s v="РосЖКХ"/>
    <x v="0"/>
  </r>
  <r>
    <s v="Адиво"/>
    <d v="2012-09-15T00:00:00"/>
    <n v="-21386"/>
    <n v="-21386"/>
    <d v="2012-09-15T00:00:00"/>
    <x v="1"/>
    <x v="0"/>
    <x v="12"/>
    <x v="0"/>
    <s v="Фонд"/>
    <x v="2"/>
  </r>
  <r>
    <s v="Навальный"/>
    <d v="2012-09-15T00:00:00"/>
    <n v="300"/>
    <n v="300"/>
    <d v="2012-09-15T00:00:00"/>
    <x v="1"/>
    <x v="0"/>
    <x v="10"/>
    <x v="1"/>
    <s v="РосПИЛ"/>
    <x v="4"/>
  </r>
  <r>
    <s v="Навальный"/>
    <d v="2012-09-17T00:00:00"/>
    <n v="659000"/>
    <n v="659000"/>
    <d v="2012-09-17T00:00:00"/>
    <x v="1"/>
    <x v="0"/>
    <x v="10"/>
    <x v="1"/>
    <s v="РосПИЛ"/>
    <x v="4"/>
  </r>
  <r>
    <s v="Сотрудники фонда"/>
    <d v="2012-09-17T00:00:00"/>
    <n v="-609684.43000000005"/>
    <n v="-609684.43000000005"/>
    <d v="2012-09-17T00:00:00"/>
    <x v="1"/>
    <x v="0"/>
    <x v="13"/>
    <x v="1"/>
    <s v="РосПИЛ"/>
    <x v="0"/>
  </r>
  <r>
    <s v="Любимов"/>
    <d v="2012-09-19T00:00:00"/>
    <n v="150000"/>
    <n v="150000"/>
    <d v="2012-09-19T00:00:00"/>
    <x v="1"/>
    <x v="0"/>
    <x v="7"/>
    <x v="0"/>
    <s v="Фонд"/>
    <x v="4"/>
  </r>
  <r>
    <s v="Любимов"/>
    <d v="2012-09-20T00:00:00"/>
    <n v="50000"/>
    <n v="50000"/>
    <d v="2012-09-20T00:00:00"/>
    <x v="1"/>
    <x v="0"/>
    <x v="7"/>
    <x v="0"/>
    <s v="Фонд"/>
    <x v="4"/>
  </r>
  <r>
    <s v="Сотрудники фонда"/>
    <d v="2012-09-26T00:00:00"/>
    <n v="-156035"/>
    <n v="-156035"/>
    <d v="2012-09-26T00:00:00"/>
    <x v="1"/>
    <x v="0"/>
    <x v="14"/>
    <x v="0"/>
    <s v="ДМП"/>
    <x v="0"/>
  </r>
  <r>
    <s v="Сотрудники фонда"/>
    <d v="2012-09-26T00:00:00"/>
    <n v="-279338.96000000002"/>
    <n v="-279338.96000000002"/>
    <d v="2012-09-26T00:00:00"/>
    <x v="1"/>
    <x v="0"/>
    <x v="0"/>
    <x v="0"/>
    <s v="Фонд"/>
    <x v="0"/>
  </r>
  <r>
    <s v="Альфабанк"/>
    <d v="2012-09-26T00:00:00"/>
    <n v="-2590"/>
    <n v="-2590"/>
    <d v="2012-09-26T00:00:00"/>
    <x v="1"/>
    <x v="0"/>
    <x v="15"/>
    <x v="1"/>
    <s v="РосПИЛ"/>
    <x v="1"/>
  </r>
  <r>
    <s v="Альфабанк"/>
    <d v="2012-09-26T00:00:00"/>
    <n v="-144"/>
    <n v="-144"/>
    <d v="2012-09-26T00:00:00"/>
    <x v="1"/>
    <x v="0"/>
    <x v="16"/>
    <x v="1"/>
    <s v="РосПИЛ"/>
    <x v="1"/>
  </r>
  <r>
    <s v="Альфабанк"/>
    <d v="2012-09-26T00:00:00"/>
    <n v="-324"/>
    <n v="-324"/>
    <d v="2012-09-26T00:00:00"/>
    <x v="1"/>
    <x v="0"/>
    <x v="16"/>
    <x v="0"/>
    <s v="Фонд"/>
    <x v="1"/>
  </r>
  <r>
    <s v="Альфабанк"/>
    <d v="2012-09-26T00:00:00"/>
    <n v="-2590"/>
    <n v="-2590"/>
    <d v="2012-09-26T00:00:00"/>
    <x v="1"/>
    <x v="0"/>
    <x v="15"/>
    <x v="0"/>
    <s v="Фонд"/>
    <x v="1"/>
  </r>
  <r>
    <s v="Комус"/>
    <d v="2012-09-26T00:00:00"/>
    <n v="-2487.98"/>
    <n v="-2487.98"/>
    <d v="2012-09-26T00:00:00"/>
    <x v="1"/>
    <x v="0"/>
    <x v="17"/>
    <x v="0"/>
    <s v="Фонд"/>
    <x v="3"/>
  </r>
  <r>
    <s v="Альфабанк"/>
    <d v="2012-09-26T00:00:00"/>
    <n v="-1090"/>
    <n v="-1090"/>
    <d v="2012-09-26T00:00:00"/>
    <x v="1"/>
    <x v="0"/>
    <x v="15"/>
    <x v="0"/>
    <s v="РосЯМА"/>
    <x v="1"/>
  </r>
  <r>
    <s v="Другие физ. лица"/>
    <d v="2012-09-26T00:00:00"/>
    <n v="22540"/>
    <n v="22540"/>
    <d v="2012-09-26T00:00:00"/>
    <x v="1"/>
    <x v="0"/>
    <x v="18"/>
    <x v="0"/>
    <s v="Фонд"/>
    <x v="4"/>
  </r>
  <r>
    <s v="Другие физ. лица"/>
    <d v="2012-09-26T00:00:00"/>
    <n v="11151.01"/>
    <n v="11151.01"/>
    <d v="2012-09-30T00:00:00"/>
    <x v="1"/>
    <x v="0"/>
    <x v="18"/>
    <x v="1"/>
    <s v="РосПИЛ"/>
    <x v="4"/>
  </r>
  <r>
    <s v="Мегатрейд"/>
    <d v="2012-09-27T00:00:00"/>
    <n v="-2385"/>
    <n v="-2385"/>
    <d v="2012-09-27T00:00:00"/>
    <x v="1"/>
    <x v="0"/>
    <x v="19"/>
    <x v="0"/>
    <s v="Фонд"/>
    <x v="3"/>
  </r>
  <r>
    <s v="Зимин"/>
    <d v="2012-09-28T00:00:00"/>
    <n v="300000"/>
    <n v="300000"/>
    <d v="2012-09-28T00:00:00"/>
    <x v="1"/>
    <x v="0"/>
    <x v="7"/>
    <x v="0"/>
    <s v="Фонд"/>
    <x v="4"/>
  </r>
  <r>
    <s v="Нестеров"/>
    <d v="2012-09-28T00:00:00"/>
    <n v="300000"/>
    <n v="300000"/>
    <d v="2012-09-28T00:00:00"/>
    <x v="1"/>
    <x v="0"/>
    <x v="7"/>
    <x v="0"/>
    <s v="Фонд"/>
    <x v="4"/>
  </r>
  <r>
    <s v="Радуга Цифр"/>
    <d v="2012-10-02T00:00:00"/>
    <n v="-50000"/>
    <n v="-50000"/>
    <d v="2012-10-02T00:00:00"/>
    <x v="1"/>
    <x v="0"/>
    <x v="2"/>
    <x v="0"/>
    <s v="Фонд"/>
    <x v="1"/>
  </r>
  <r>
    <s v="Сотрудники фонда"/>
    <d v="2012-10-02T00:00:00"/>
    <n v="-149450"/>
    <n v="-149450"/>
    <d v="2012-10-02T00:00:00"/>
    <x v="1"/>
    <x v="0"/>
    <x v="9"/>
    <x v="0"/>
    <s v="РосЯМА"/>
    <x v="0"/>
  </r>
  <r>
    <s v="Пересвет Инфо"/>
    <d v="2012-10-02T00:00:00"/>
    <n v="-301560"/>
    <n v="-301560"/>
    <d v="2012-10-02T00:00:00"/>
    <x v="2"/>
    <x v="0"/>
    <x v="6"/>
    <x v="0"/>
    <s v="Фонд"/>
    <x v="3"/>
  </r>
  <r>
    <s v="Хабленко"/>
    <d v="2012-10-09T00:00:00"/>
    <n v="200000"/>
    <n v="200000"/>
    <d v="2012-10-09T00:00:00"/>
    <x v="2"/>
    <x v="0"/>
    <x v="7"/>
    <x v="0"/>
    <s v="Фонд"/>
    <x v="4"/>
  </r>
  <r>
    <s v="ВиЛэнд"/>
    <d v="2012-10-12T00:00:00"/>
    <n v="-32797.910000000003"/>
    <n v="-32797.910000000003"/>
    <d v="2012-10-12T00:00:00"/>
    <x v="1"/>
    <x v="0"/>
    <x v="8"/>
    <x v="0"/>
    <s v="Фонд"/>
    <x v="3"/>
  </r>
  <r>
    <s v="Адиво"/>
    <d v="2012-10-15T00:00:00"/>
    <n v="-21386"/>
    <n v="-21386"/>
    <d v="2012-10-15T00:00:00"/>
    <x v="2"/>
    <x v="0"/>
    <x v="12"/>
    <x v="0"/>
    <s v="Фонд"/>
    <x v="2"/>
  </r>
  <r>
    <s v="Любимов"/>
    <d v="2012-10-15T00:00:00"/>
    <n v="200000"/>
    <n v="200000"/>
    <d v="2012-10-15T00:00:00"/>
    <x v="2"/>
    <x v="0"/>
    <x v="7"/>
    <x v="0"/>
    <s v="Фонд"/>
    <x v="4"/>
  </r>
  <r>
    <s v="ИП Овчинникова Е.С (Кечинов)"/>
    <d v="2012-10-16T00:00:00"/>
    <n v="-165000"/>
    <n v="-165000"/>
    <d v="2012-10-16T00:00:00"/>
    <x v="2"/>
    <x v="0"/>
    <x v="20"/>
    <x v="0"/>
    <s v="РосЖКХ"/>
    <x v="2"/>
  </r>
  <r>
    <s v="Ашурков"/>
    <d v="2012-10-17T00:00:00"/>
    <n v="200000"/>
    <n v="200000"/>
    <d v="2012-10-17T00:00:00"/>
    <x v="2"/>
    <x v="0"/>
    <x v="7"/>
    <x v="0"/>
    <s v="Фонд"/>
    <x v="4"/>
  </r>
  <r>
    <s v="Сотрудники фонда"/>
    <d v="2012-10-17T00:00:00"/>
    <n v="-606832"/>
    <n v="-606832"/>
    <d v="2012-09-17T00:00:00"/>
    <x v="2"/>
    <x v="0"/>
    <x v="13"/>
    <x v="1"/>
    <s v="РосПИЛ"/>
    <x v="0"/>
  </r>
  <r>
    <s v="Комус"/>
    <d v="2012-10-20T00:00:00"/>
    <n v="-11827.81"/>
    <n v="-11827.81"/>
    <d v="2012-10-20T00:00:00"/>
    <x v="2"/>
    <x v="0"/>
    <x v="21"/>
    <x v="0"/>
    <s v="Фонд"/>
    <x v="3"/>
  </r>
  <r>
    <s v="Навальный"/>
    <d v="2012-10-24T00:00:00"/>
    <n v="551028"/>
    <n v="551028"/>
    <d v="2012-10-24T00:00:00"/>
    <x v="2"/>
    <x v="0"/>
    <x v="10"/>
    <x v="1"/>
    <s v="РосПИЛ"/>
    <x v="4"/>
  </r>
  <r>
    <s v="Сотрудники фонда"/>
    <d v="2012-10-26T00:00:00"/>
    <n v="-156035"/>
    <n v="-156035"/>
    <d v="2012-10-31T00:00:00"/>
    <x v="2"/>
    <x v="0"/>
    <x v="14"/>
    <x v="0"/>
    <s v="ДМП"/>
    <x v="0"/>
  </r>
  <r>
    <s v="Сотрудники фонда"/>
    <d v="2012-10-26T00:00:00"/>
    <n v="-302622.27"/>
    <n v="-302622.27"/>
    <d v="2012-10-31T00:00:00"/>
    <x v="2"/>
    <x v="0"/>
    <x v="0"/>
    <x v="0"/>
    <s v="Фонд"/>
    <x v="0"/>
  </r>
  <r>
    <s v="Альфабанк"/>
    <d v="2012-10-26T00:00:00"/>
    <n v="-198"/>
    <n v="-198"/>
    <d v="2012-10-26T00:00:00"/>
    <x v="2"/>
    <x v="0"/>
    <x v="16"/>
    <x v="0"/>
    <s v="Фонд"/>
    <x v="1"/>
  </r>
  <r>
    <s v="Альфабанк"/>
    <d v="2012-10-26T00:00:00"/>
    <n v="-2590"/>
    <n v="-2590"/>
    <d v="2012-10-26T00:00:00"/>
    <x v="2"/>
    <x v="0"/>
    <x v="15"/>
    <x v="0"/>
    <s v="Фонд"/>
    <x v="1"/>
  </r>
  <r>
    <s v="Альфабанк"/>
    <d v="2012-10-26T00:00:00"/>
    <n v="-1090"/>
    <n v="-1090"/>
    <d v="2012-10-26T00:00:00"/>
    <x v="2"/>
    <x v="0"/>
    <x v="15"/>
    <x v="0"/>
    <s v="РосЯМА"/>
    <x v="1"/>
  </r>
  <r>
    <s v="Ашурков"/>
    <d v="2012-10-26T00:00:00"/>
    <n v="200000"/>
    <n v="200000"/>
    <d v="2012-10-26T00:00:00"/>
    <x v="2"/>
    <x v="0"/>
    <x v="7"/>
    <x v="0"/>
    <s v="Фонд"/>
    <x v="4"/>
  </r>
  <r>
    <s v="Альфабанк"/>
    <d v="2012-10-26T00:00:00"/>
    <n v="-2590"/>
    <n v="-2590"/>
    <d v="2012-10-26T00:00:00"/>
    <x v="2"/>
    <x v="0"/>
    <x v="15"/>
    <x v="1"/>
    <s v="РосПИЛ"/>
    <x v="1"/>
  </r>
  <r>
    <s v="Альфабанк"/>
    <d v="2012-10-26T00:00:00"/>
    <n v="-54"/>
    <n v="-54"/>
    <d v="2012-10-26T00:00:00"/>
    <x v="2"/>
    <x v="0"/>
    <x v="16"/>
    <x v="1"/>
    <s v="РосПИЛ"/>
    <x v="1"/>
  </r>
  <r>
    <s v="Другие физ. лица"/>
    <d v="2012-10-26T00:00:00"/>
    <n v="14325"/>
    <n v="14325"/>
    <d v="2012-10-26T00:00:00"/>
    <x v="2"/>
    <x v="0"/>
    <x v="18"/>
    <x v="0"/>
    <s v="Фонд"/>
    <x v="4"/>
  </r>
  <r>
    <s v="Другие физ. лица"/>
    <d v="2012-10-26T00:00:00"/>
    <n v="751.01"/>
    <n v="751.01"/>
    <d v="2012-10-30T00:00:00"/>
    <x v="2"/>
    <x v="0"/>
    <x v="18"/>
    <x v="1"/>
    <s v="РосПИЛ"/>
    <x v="4"/>
  </r>
  <r>
    <s v="Ашурков"/>
    <d v="2012-10-29T00:00:00"/>
    <n v="300000"/>
    <n v="300000"/>
    <d v="2012-10-29T00:00:00"/>
    <x v="2"/>
    <x v="0"/>
    <x v="7"/>
    <x v="0"/>
    <s v="Фонд"/>
    <x v="4"/>
  </r>
  <r>
    <s v="Шмарьян"/>
    <d v="2012-10-29T00:00:00"/>
    <n v="110000"/>
    <n v="110000"/>
    <d v="2012-10-29T00:00:00"/>
    <x v="2"/>
    <x v="0"/>
    <x v="7"/>
    <x v="0"/>
    <s v="Фонд"/>
    <x v="4"/>
  </r>
  <r>
    <s v="Радуга Цифр"/>
    <d v="2012-10-31T00:00:00"/>
    <n v="-50000"/>
    <n v="-50000"/>
    <d v="2012-10-31T00:00:00"/>
    <x v="2"/>
    <x v="0"/>
    <x v="2"/>
    <x v="0"/>
    <s v="Фонд"/>
    <x v="1"/>
  </r>
  <r>
    <s v="Сотрудники фонда"/>
    <d v="2012-10-31T00:00:00"/>
    <n v="-108000"/>
    <n v="-108000"/>
    <d v="2012-10-31T00:00:00"/>
    <x v="2"/>
    <x v="0"/>
    <x v="9"/>
    <x v="0"/>
    <s v="РосЯМА"/>
    <x v="0"/>
  </r>
  <r>
    <s v="Сотрудники фонда"/>
    <d v="2012-10-31T00:00:00"/>
    <n v="-156088.68"/>
    <n v="-156088.68"/>
    <d v="2012-10-31T00:00:00"/>
    <x v="2"/>
    <x v="0"/>
    <x v="11"/>
    <x v="0"/>
    <s v="РосЖКХ"/>
    <x v="0"/>
  </r>
  <r>
    <s v="Ашурков"/>
    <d v="2012-10-31T00:00:00"/>
    <n v="300000"/>
    <n v="300000"/>
    <d v="2012-10-31T00:00:00"/>
    <x v="2"/>
    <x v="0"/>
    <x v="7"/>
    <x v="0"/>
    <s v="Фонд"/>
    <x v="4"/>
  </r>
  <r>
    <s v="Пересвет Инфо"/>
    <d v="2012-10-31T00:00:00"/>
    <n v="-301560"/>
    <n v="-301560"/>
    <d v="2012-10-31T00:00:00"/>
    <x v="3"/>
    <x v="0"/>
    <x v="6"/>
    <x v="0"/>
    <s v="Фонд"/>
    <x v="3"/>
  </r>
  <r>
    <s v="Зимин"/>
    <d v="2012-11-02T00:00:00"/>
    <n v="300000"/>
    <n v="300000"/>
    <d v="2012-11-02T00:00:00"/>
    <x v="3"/>
    <x v="0"/>
    <x v="7"/>
    <x v="0"/>
    <s v="Фонд"/>
    <x v="4"/>
  </r>
  <r>
    <s v="ИП Овчинникова Е.С (Кечинов)"/>
    <d v="2012-11-01T00:00:00"/>
    <n v="-260000"/>
    <n v="-260000"/>
    <d v="2012-11-14T00:00:00"/>
    <x v="2"/>
    <x v="0"/>
    <x v="20"/>
    <x v="0"/>
    <s v="Фонд"/>
    <x v="2"/>
  </r>
  <r>
    <s v="ВиЛэнд"/>
    <d v="2012-11-15T00:00:00"/>
    <n v="-33432.22"/>
    <n v="-33432.22"/>
    <d v="2012-11-09T00:00:00"/>
    <x v="3"/>
    <x v="0"/>
    <x v="8"/>
    <x v="0"/>
    <s v="Фонд"/>
    <x v="3"/>
  </r>
  <r>
    <s v="Мегатрейд"/>
    <d v="2012-11-09T00:00:00"/>
    <n v="-2120"/>
    <n v="-2120"/>
    <d v="2012-11-09T00:00:00"/>
    <x v="3"/>
    <x v="0"/>
    <x v="19"/>
    <x v="0"/>
    <s v="Фонд"/>
    <x v="3"/>
  </r>
  <r>
    <s v="Другие физ. лица"/>
    <d v="2012-11-10T00:00:00"/>
    <n v="100"/>
    <n v="100"/>
    <d v="2012-11-10T00:00:00"/>
    <x v="3"/>
    <x v="0"/>
    <x v="18"/>
    <x v="2"/>
    <s v="РосЯМА"/>
    <x v="4"/>
  </r>
  <r>
    <s v="Гибов"/>
    <d v="2012-11-13T00:00:00"/>
    <n v="500000"/>
    <n v="500000"/>
    <d v="2012-11-13T00:00:00"/>
    <x v="3"/>
    <x v="0"/>
    <x v="7"/>
    <x v="0"/>
    <s v="Фонд"/>
    <x v="4"/>
  </r>
  <r>
    <s v="Интерфакс"/>
    <d v="2012-11-17T00:00:00"/>
    <n v="-21582.51"/>
    <n v="-21582.51"/>
    <d v="2012-11-17T00:00:00"/>
    <x v="3"/>
    <x v="0"/>
    <x v="22"/>
    <x v="0"/>
    <s v="Фонд"/>
    <x v="3"/>
  </r>
  <r>
    <s v="Другие физ. лица"/>
    <d v="2012-11-18T00:00:00"/>
    <n v="600000"/>
    <n v="600000"/>
    <d v="2012-11-18T00:00:00"/>
    <x v="3"/>
    <x v="0"/>
    <x v="10"/>
    <x v="1"/>
    <s v="РосПИЛ"/>
    <x v="4"/>
  </r>
  <r>
    <s v="Другие физ. лица"/>
    <d v="2012-11-18T00:00:00"/>
    <n v="751.01"/>
    <n v="751.01"/>
    <d v="2012-11-18T00:00:00"/>
    <x v="3"/>
    <x v="0"/>
    <x v="18"/>
    <x v="1"/>
    <s v="РосПИЛ"/>
    <x v="4"/>
  </r>
  <r>
    <s v="Адиво"/>
    <d v="2012-11-15T00:00:00"/>
    <n v="-21386"/>
    <n v="-21386"/>
    <d v="2012-11-20T00:00:00"/>
    <x v="3"/>
    <x v="0"/>
    <x v="12"/>
    <x v="0"/>
    <s v="Фонд"/>
    <x v="2"/>
  </r>
  <r>
    <s v="Комус"/>
    <d v="2012-11-20T00:00:00"/>
    <n v="-12306.2"/>
    <n v="-12306.2"/>
    <d v="2012-11-20T00:00:00"/>
    <x v="3"/>
    <x v="0"/>
    <x v="23"/>
    <x v="0"/>
    <s v="Фонд"/>
    <x v="3"/>
  </r>
  <r>
    <s v="Сотрудники фонда"/>
    <d v="2012-11-26T00:00:00"/>
    <n v="-159988.32"/>
    <n v="-73988.320000000007"/>
    <d v="2012-11-26T00:00:00"/>
    <x v="3"/>
    <x v="0"/>
    <x v="24"/>
    <x v="0"/>
    <s v="ДМП"/>
    <x v="0"/>
  </r>
  <r>
    <s v="Сотрудники фонда"/>
    <d v="2012-11-26T00:00:00"/>
    <n v="-188634.99"/>
    <n v="-102634.99"/>
    <d v="2012-11-26T00:00:00"/>
    <x v="3"/>
    <x v="0"/>
    <x v="25"/>
    <x v="0"/>
    <s v="Фонд"/>
    <x v="0"/>
  </r>
  <r>
    <s v="Альфабанк"/>
    <d v="2012-11-26T00:00:00"/>
    <n v="-2914"/>
    <n v="-2914"/>
    <d v="2012-11-26T00:00:00"/>
    <x v="3"/>
    <x v="0"/>
    <x v="26"/>
    <x v="0"/>
    <s v="Фонд"/>
    <x v="1"/>
  </r>
  <r>
    <s v="Альфабанк"/>
    <d v="2012-11-26T00:00:00"/>
    <n v="-1090"/>
    <n v="-1090"/>
    <d v="2012-11-26T00:00:00"/>
    <x v="3"/>
    <x v="0"/>
    <x v="26"/>
    <x v="0"/>
    <s v="РосЯМА"/>
    <x v="1"/>
  </r>
  <r>
    <s v="Альфабанк"/>
    <d v="2012-11-26T00:00:00"/>
    <n v="-2680"/>
    <n v="-2680"/>
    <d v="2012-11-26T00:00:00"/>
    <x v="3"/>
    <x v="0"/>
    <x v="26"/>
    <x v="1"/>
    <s v="РосПИЛ"/>
    <x v="1"/>
  </r>
  <r>
    <s v="Соколов"/>
    <d v="2012-11-26T00:00:00"/>
    <n v="200000"/>
    <n v="200000"/>
    <d v="2012-11-26T00:00:00"/>
    <x v="3"/>
    <x v="0"/>
    <x v="7"/>
    <x v="0"/>
    <s v="Фонд"/>
    <x v="4"/>
  </r>
  <r>
    <s v="Пересвет Инфо"/>
    <s v="31.11.2012"/>
    <n v="-301560"/>
    <n v="-301560"/>
    <d v="2012-11-30T00:00:00"/>
    <x v="4"/>
    <x v="0"/>
    <x v="6"/>
    <x v="0"/>
    <s v="Фонд"/>
    <x v="3"/>
  </r>
  <r>
    <s v="Атнашев"/>
    <d v="2012-11-28T00:00:00"/>
    <n v="300000"/>
    <n v="300000"/>
    <d v="2012-11-28T00:00:00"/>
    <x v="3"/>
    <x v="0"/>
    <x v="7"/>
    <x v="0"/>
    <s v="Фонд"/>
    <x v="4"/>
  </r>
  <r>
    <s v="Другие физ. лица"/>
    <d v="2012-11-28T00:00:00"/>
    <n v="21445"/>
    <n v="21445"/>
    <d v="2012-11-28T00:00:00"/>
    <x v="3"/>
    <x v="0"/>
    <x v="18"/>
    <x v="0"/>
    <s v="Фонд"/>
    <x v="4"/>
  </r>
  <r>
    <s v="Сотрудники фонда"/>
    <d v="2012-11-30T00:00:00"/>
    <n v="-627870"/>
    <n v="-627870"/>
    <d v="2012-11-30T00:00:00"/>
    <x v="3"/>
    <x v="0"/>
    <x v="27"/>
    <x v="1"/>
    <s v="РосПИЛ"/>
    <x v="0"/>
  </r>
  <r>
    <s v="Радуга Цифр"/>
    <s v="31.11.2012"/>
    <n v="-50000"/>
    <n v="-50000"/>
    <d v="2012-11-30T00:00:00"/>
    <x v="3"/>
    <x v="0"/>
    <x v="2"/>
    <x v="0"/>
    <s v="Фонд"/>
    <x v="1"/>
  </r>
  <r>
    <s v="Сотрудники фонда"/>
    <d v="2012-11-30T00:00:00"/>
    <n v="-80868"/>
    <n v="-80868"/>
    <d v="2012-11-30T00:00:00"/>
    <x v="3"/>
    <x v="0"/>
    <x v="28"/>
    <x v="0"/>
    <s v="РосЖКХ"/>
    <x v="0"/>
  </r>
  <r>
    <s v="Сотрудники фонда"/>
    <d v="2012-11-30T00:00:00"/>
    <n v="-32035"/>
    <n v="-32035"/>
    <d v="2012-11-30T00:00:00"/>
    <x v="3"/>
    <x v="0"/>
    <x v="29"/>
    <x v="0"/>
    <s v="Фонд"/>
    <x v="0"/>
  </r>
  <r>
    <s v="Сотрудники фонда"/>
    <d v="2012-12-31T00:00:00"/>
    <n v="-108000"/>
    <m/>
    <m/>
    <x v="4"/>
    <x v="0"/>
    <x v="30"/>
    <x v="0"/>
    <s v="РосЯМА"/>
    <x v="0"/>
  </r>
  <r>
    <m/>
    <d v="2012-12-02T00:00:00"/>
    <n v="600000"/>
    <m/>
    <m/>
    <x v="4"/>
    <x v="0"/>
    <x v="7"/>
    <x v="0"/>
    <s v="Фонд"/>
    <x v="4"/>
  </r>
  <r>
    <s v="ВиЛэнд"/>
    <d v="2012-12-15T00:00:00"/>
    <n v="-33432.22"/>
    <m/>
    <m/>
    <x v="4"/>
    <x v="0"/>
    <x v="8"/>
    <x v="0"/>
    <s v="Фонд"/>
    <x v="3"/>
  </r>
  <r>
    <s v="Мегатрейд"/>
    <d v="2012-12-09T00:00:00"/>
    <n v="-2120"/>
    <m/>
    <m/>
    <x v="4"/>
    <x v="0"/>
    <x v="19"/>
    <x v="0"/>
    <s v="Фонд"/>
    <x v="3"/>
  </r>
  <r>
    <s v="Интерфакс"/>
    <d v="2012-12-17T00:00:00"/>
    <n v="-21582.51"/>
    <m/>
    <m/>
    <x v="4"/>
    <x v="0"/>
    <x v="22"/>
    <x v="0"/>
    <s v="Фонд"/>
    <x v="3"/>
  </r>
  <r>
    <s v="Другие физ. лица"/>
    <d v="2012-12-18T00:00:00"/>
    <n v="600000"/>
    <m/>
    <m/>
    <x v="4"/>
    <x v="0"/>
    <x v="10"/>
    <x v="1"/>
    <s v="РосПИЛ"/>
    <x v="4"/>
  </r>
  <r>
    <s v="Другие физ. лица"/>
    <d v="2012-12-18T00:00:00"/>
    <n v="751.01"/>
    <m/>
    <m/>
    <x v="4"/>
    <x v="0"/>
    <x v="18"/>
    <x v="1"/>
    <s v="РосПИЛ"/>
    <x v="4"/>
  </r>
  <r>
    <s v="Адиво"/>
    <d v="2012-12-15T00:00:00"/>
    <n v="-21386"/>
    <m/>
    <m/>
    <x v="4"/>
    <x v="0"/>
    <x v="12"/>
    <x v="0"/>
    <s v="Фонд"/>
    <x v="2"/>
  </r>
  <r>
    <s v="Комус"/>
    <d v="2012-12-20T00:00:00"/>
    <n v="-12306.2"/>
    <m/>
    <m/>
    <x v="4"/>
    <x v="0"/>
    <x v="23"/>
    <x v="0"/>
    <s v="Фонд"/>
    <x v="3"/>
  </r>
  <r>
    <s v="Сотрудники фонда"/>
    <d v="2012-12-26T00:00:00"/>
    <n v="-159988.32"/>
    <m/>
    <m/>
    <x v="4"/>
    <x v="0"/>
    <x v="24"/>
    <x v="0"/>
    <s v="ДМП"/>
    <x v="0"/>
  </r>
  <r>
    <s v="Сотрудники фонда"/>
    <d v="2012-12-26T00:00:00"/>
    <n v="-188634.99"/>
    <m/>
    <m/>
    <x v="4"/>
    <x v="0"/>
    <x v="25"/>
    <x v="0"/>
    <s v="Фонд"/>
    <x v="0"/>
  </r>
  <r>
    <s v="Альфабанк"/>
    <d v="2012-12-26T00:00:00"/>
    <n v="-2914"/>
    <m/>
    <m/>
    <x v="4"/>
    <x v="0"/>
    <x v="26"/>
    <x v="0"/>
    <s v="Фонд"/>
    <x v="1"/>
  </r>
  <r>
    <s v="Альфабанк"/>
    <d v="2012-12-26T00:00:00"/>
    <n v="-1090"/>
    <m/>
    <m/>
    <x v="4"/>
    <x v="0"/>
    <x v="26"/>
    <x v="0"/>
    <s v="РосЯМА"/>
    <x v="1"/>
  </r>
  <r>
    <s v="Альфабанк"/>
    <d v="2012-12-26T00:00:00"/>
    <n v="-2680"/>
    <m/>
    <m/>
    <x v="4"/>
    <x v="0"/>
    <x v="26"/>
    <x v="1"/>
    <s v="РосПИЛ"/>
    <x v="1"/>
  </r>
  <r>
    <s v="Пересвет Инфо"/>
    <d v="2012-12-31T00:00:00"/>
    <n v="-301560"/>
    <m/>
    <m/>
    <x v="5"/>
    <x v="1"/>
    <x v="6"/>
    <x v="0"/>
    <s v="Фонд"/>
    <x v="3"/>
  </r>
  <r>
    <s v="Другие физ. лица"/>
    <d v="2012-12-28T00:00:00"/>
    <n v="20000"/>
    <m/>
    <m/>
    <x v="4"/>
    <x v="0"/>
    <x v="18"/>
    <x v="0"/>
    <s v="Фонд"/>
    <x v="4"/>
  </r>
  <r>
    <s v="Сотрудники фонда"/>
    <d v="2012-12-30T00:00:00"/>
    <n v="-627870"/>
    <m/>
    <m/>
    <x v="4"/>
    <x v="0"/>
    <x v="27"/>
    <x v="1"/>
    <s v="РосПИЛ"/>
    <x v="0"/>
  </r>
  <r>
    <s v="Радуга Цифр"/>
    <d v="2012-12-31T00:00:00"/>
    <n v="-50000"/>
    <m/>
    <m/>
    <x v="4"/>
    <x v="0"/>
    <x v="2"/>
    <x v="0"/>
    <s v="Фонд"/>
    <x v="1"/>
  </r>
  <r>
    <s v="Сотрудники фонда"/>
    <d v="2012-12-30T00:00:00"/>
    <n v="-80868"/>
    <m/>
    <m/>
    <x v="4"/>
    <x v="0"/>
    <x v="28"/>
    <x v="0"/>
    <s v="РосЖКХ"/>
    <x v="0"/>
  </r>
  <r>
    <s v="Сотрудники фонда"/>
    <d v="2012-12-30T00:00:00"/>
    <n v="-32035"/>
    <m/>
    <m/>
    <x v="4"/>
    <x v="0"/>
    <x v="29"/>
    <x v="0"/>
    <s v="Фонд"/>
    <x v="0"/>
  </r>
  <r>
    <s v="Сотрудники фонда"/>
    <d v="2012-12-31T00:00:00"/>
    <n v="-108000"/>
    <m/>
    <m/>
    <x v="4"/>
    <x v="0"/>
    <x v="30"/>
    <x v="0"/>
    <s v="РосЯМА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C75" firstHeaderRow="0" firstDataRow="1" firstDataCol="1"/>
  <pivotFields count="11">
    <pivotField showAll="0"/>
    <pivotField showAll="0"/>
    <pivotField dataField="1" numFmtId="3" showAll="0" defaultSubtotal="0"/>
    <pivotField dataField="1" showAll="0" defaultSubtotal="0"/>
    <pivotField showAll="0"/>
    <pivotField axis="axisRow" numFmtId="14" showAll="0" defaultSubtotal="0">
      <items count="6">
        <item sd="0" x="0"/>
        <item sd="0" x="1"/>
        <item sd="0" x="2"/>
        <item x="3"/>
        <item x="4"/>
        <item x="5"/>
      </items>
    </pivotField>
    <pivotField axis="axisRow" numFmtId="1" showAll="0" defaultSubtotal="0">
      <items count="2">
        <item x="0"/>
        <item x="1"/>
      </items>
    </pivotField>
    <pivotField axis="axisRow" showAll="0" defaultSubtotal="0">
      <items count="31">
        <item x="6"/>
        <item x="12"/>
        <item x="15"/>
        <item x="26"/>
        <item x="2"/>
        <item x="19"/>
        <item x="24"/>
        <item x="14"/>
        <item x="5"/>
        <item x="22"/>
        <item x="13"/>
        <item x="27"/>
        <item x="1"/>
        <item x="16"/>
        <item x="23"/>
        <item x="21"/>
        <item x="17"/>
        <item x="25"/>
        <item x="0"/>
        <item x="29"/>
        <item x="7"/>
        <item x="18"/>
        <item x="10"/>
        <item x="20"/>
        <item x="28"/>
        <item x="11"/>
        <item x="4"/>
        <item x="30"/>
        <item x="9"/>
        <item x="8"/>
        <item x="3"/>
      </items>
    </pivotField>
    <pivotField axis="axisRow" showAll="0">
      <items count="5">
        <item m="1" x="3"/>
        <item x="1"/>
        <item x="0"/>
        <item x="2"/>
        <item t="default"/>
      </items>
    </pivotField>
    <pivotField showAll="0"/>
    <pivotField axis="axisRow" showAll="0" defaultSubtotal="0">
      <items count="5">
        <item x="1"/>
        <item x="0"/>
        <item x="4"/>
        <item x="2"/>
        <item x="3"/>
      </items>
    </pivotField>
  </pivotFields>
  <rowFields count="5">
    <field x="6"/>
    <field x="5"/>
    <field x="8"/>
    <field x="10"/>
    <field x="7"/>
  </rowFields>
  <rowItems count="72">
    <i>
      <x/>
    </i>
    <i r="1">
      <x/>
    </i>
    <i r="1">
      <x v="1"/>
    </i>
    <i r="1">
      <x v="2"/>
    </i>
    <i r="1">
      <x v="3"/>
    </i>
    <i r="2">
      <x v="1"/>
    </i>
    <i r="3">
      <x/>
    </i>
    <i r="4">
      <x v="3"/>
    </i>
    <i r="3">
      <x v="1"/>
    </i>
    <i r="4">
      <x v="11"/>
    </i>
    <i r="3">
      <x v="2"/>
    </i>
    <i r="4">
      <x v="21"/>
    </i>
    <i r="4">
      <x v="22"/>
    </i>
    <i r="2">
      <x v="2"/>
    </i>
    <i r="3">
      <x/>
    </i>
    <i r="4">
      <x v="3"/>
    </i>
    <i r="4">
      <x v="4"/>
    </i>
    <i r="3">
      <x v="1"/>
    </i>
    <i r="4">
      <x v="6"/>
    </i>
    <i r="4">
      <x v="17"/>
    </i>
    <i r="4">
      <x v="19"/>
    </i>
    <i r="4">
      <x v="24"/>
    </i>
    <i r="3">
      <x v="2"/>
    </i>
    <i r="4">
      <x v="20"/>
    </i>
    <i r="4">
      <x v="21"/>
    </i>
    <i r="3">
      <x v="3"/>
    </i>
    <i r="4">
      <x v="1"/>
    </i>
    <i r="3">
      <x v="4"/>
    </i>
    <i r="4">
      <x/>
    </i>
    <i r="4">
      <x v="5"/>
    </i>
    <i r="4">
      <x v="9"/>
    </i>
    <i r="4">
      <x v="14"/>
    </i>
    <i r="4">
      <x v="29"/>
    </i>
    <i r="2">
      <x v="3"/>
    </i>
    <i r="3">
      <x v="2"/>
    </i>
    <i r="4">
      <x v="21"/>
    </i>
    <i r="1">
      <x v="4"/>
    </i>
    <i r="2">
      <x v="1"/>
    </i>
    <i r="3">
      <x/>
    </i>
    <i r="4">
      <x v="3"/>
    </i>
    <i r="3">
      <x v="1"/>
    </i>
    <i r="4">
      <x v="11"/>
    </i>
    <i r="3">
      <x v="2"/>
    </i>
    <i r="4">
      <x v="21"/>
    </i>
    <i r="4">
      <x v="22"/>
    </i>
    <i r="2">
      <x v="2"/>
    </i>
    <i r="3">
      <x/>
    </i>
    <i r="4">
      <x v="3"/>
    </i>
    <i r="4">
      <x v="4"/>
    </i>
    <i r="3">
      <x v="1"/>
    </i>
    <i r="4">
      <x v="6"/>
    </i>
    <i r="4">
      <x v="17"/>
    </i>
    <i r="4">
      <x v="19"/>
    </i>
    <i r="4">
      <x v="24"/>
    </i>
    <i r="4">
      <x v="27"/>
    </i>
    <i r="3">
      <x v="2"/>
    </i>
    <i r="4">
      <x v="20"/>
    </i>
    <i r="4">
      <x v="21"/>
    </i>
    <i r="3">
      <x v="3"/>
    </i>
    <i r="4">
      <x v="1"/>
    </i>
    <i r="3">
      <x v="4"/>
    </i>
    <i r="4">
      <x/>
    </i>
    <i r="4">
      <x v="5"/>
    </i>
    <i r="4">
      <x v="9"/>
    </i>
    <i r="4">
      <x v="14"/>
    </i>
    <i r="4">
      <x v="29"/>
    </i>
    <i>
      <x v="1"/>
    </i>
    <i r="1">
      <x v="5"/>
    </i>
    <i r="2">
      <x v="2"/>
    </i>
    <i r="3">
      <x v="4"/>
    </i>
    <i r="4"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Запланировано" fld="2" baseField="7" baseItem="21"/>
    <dataField name="Оплачено" fld="3" baseField="7" baseItem="21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Платежи" displayName="Платежи" ref="A15:J120" headerRowDxfId="13" dataDxfId="12" dataCellStyle="Normal small">
  <autoFilter ref="A15:J120"/>
  <tableColumns count="10">
    <tableColumn id="4" name="Планируемая дата оплаты" dataDxfId="11" dataCellStyle="Normal small"/>
    <tableColumn id="6" name="План" dataDxfId="10" dataCellStyle="Normal small"/>
    <tableColumn id="7" name="Факт" dataDxfId="9" dataCellStyle="Normal small"/>
    <tableColumn id="3" name="Дата последнего платежа" dataDxfId="8" dataCellStyle="Normal small"/>
    <tableColumn id="13" name="Месяц услуги" dataDxfId="7" dataCellStyle="Normal small"/>
    <tableColumn id="10" name="Год" dataDxfId="6" dataCellStyle="Normal small"/>
    <tableColumn id="8" name="Назначение платежа" dataDxfId="5" dataCellStyle="Normal small"/>
    <tableColumn id="9" name="Счет" dataDxfId="4" dataCellStyle="Normal small"/>
    <tableColumn id="5" name="Проект" dataDxfId="3" dataCellStyle="Normal small"/>
    <tableColumn id="2" name="Категория расходов" dataDxfId="2" dataCellStyle="Normal smal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A7" totalsRowShown="0">
  <autoFilter ref="A1:A7"/>
  <sortState ref="A2:A8">
    <sortCondition ref="A1:A8"/>
  </sortState>
  <tableColumns count="1">
    <tableColumn id="1" name="Категории платежей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S120"/>
  <sheetViews>
    <sheetView tabSelected="1" zoomScaleNormal="100" workbookViewId="0">
      <pane ySplit="15" topLeftCell="A103" activePane="bottomLeft" state="frozen"/>
      <selection pane="bottomLeft" activeCell="G23" sqref="G23"/>
    </sheetView>
  </sheetViews>
  <sheetFormatPr defaultRowHeight="15" x14ac:dyDescent="0.25"/>
  <cols>
    <col min="1" max="1" width="15.28515625" customWidth="1"/>
    <col min="2" max="2" width="14.140625" customWidth="1"/>
    <col min="3" max="3" width="12" customWidth="1"/>
    <col min="4" max="4" width="11.140625" customWidth="1"/>
    <col min="5" max="5" width="14.28515625" style="7" customWidth="1"/>
    <col min="6" max="6" width="6.28515625" style="3" customWidth="1"/>
    <col min="7" max="7" width="35.28515625" style="7" customWidth="1"/>
    <col min="8" max="8" width="11.140625" customWidth="1"/>
    <col min="9" max="9" width="13.5703125" customWidth="1"/>
    <col min="10" max="10" width="36.5703125" style="19" customWidth="1"/>
    <col min="11" max="19" width="9.140625" style="19"/>
  </cols>
  <sheetData>
    <row r="1" spans="1:19" s="8" customFormat="1" ht="22.5" x14ac:dyDescent="0.3">
      <c r="A1" s="55" t="s">
        <v>73</v>
      </c>
      <c r="B1" s="55"/>
      <c r="C1" s="56"/>
      <c r="D1" s="55"/>
      <c r="E1" s="55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8" customFormat="1" ht="15.75" thickBot="1" x14ac:dyDescent="0.3">
      <c r="A2" s="54"/>
      <c r="B2" s="54"/>
      <c r="C2" s="54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1.25" customHeight="1" x14ac:dyDescent="0.25">
      <c r="A3" s="59" t="s">
        <v>69</v>
      </c>
      <c r="B3" s="60"/>
      <c r="C3" s="57" t="s">
        <v>13</v>
      </c>
      <c r="H3" s="8"/>
      <c r="I3" s="8"/>
    </row>
    <row r="4" spans="1:19" ht="11.25" customHeight="1" thickBot="1" x14ac:dyDescent="0.3">
      <c r="A4" s="61"/>
      <c r="B4" s="62"/>
      <c r="C4" s="58"/>
    </row>
    <row r="5" spans="1:19" x14ac:dyDescent="0.25">
      <c r="A5" s="20" t="s">
        <v>21</v>
      </c>
      <c r="B5" s="23">
        <v>516663.29</v>
      </c>
      <c r="C5" s="26">
        <v>840578.09</v>
      </c>
      <c r="E5"/>
      <c r="F5" s="19"/>
      <c r="G5"/>
      <c r="H5" s="19"/>
      <c r="I5" s="19"/>
    </row>
    <row r="6" spans="1:19" s="7" customFormat="1" x14ac:dyDescent="0.25">
      <c r="A6" s="21" t="s">
        <v>5</v>
      </c>
      <c r="B6" s="24">
        <v>5873.21</v>
      </c>
      <c r="C6" s="26">
        <v>340590.94</v>
      </c>
      <c r="D6"/>
      <c r="E6"/>
      <c r="F6" s="34"/>
      <c r="G6" s="35"/>
      <c r="H6" s="36"/>
      <c r="I6" s="36"/>
      <c r="L6" s="19"/>
      <c r="M6" s="19"/>
      <c r="N6" s="19"/>
      <c r="O6" s="19"/>
      <c r="P6" s="19"/>
      <c r="Q6" s="19"/>
      <c r="R6" s="19"/>
      <c r="S6" s="19"/>
    </row>
    <row r="7" spans="1:19" x14ac:dyDescent="0.25">
      <c r="A7" s="22" t="s">
        <v>6</v>
      </c>
      <c r="B7" s="25">
        <v>100</v>
      </c>
      <c r="C7" s="26">
        <v>0</v>
      </c>
      <c r="E7"/>
      <c r="F7" s="34"/>
      <c r="G7" s="35"/>
      <c r="H7" s="36"/>
      <c r="I7" s="36"/>
    </row>
    <row r="8" spans="1:19" x14ac:dyDescent="0.25">
      <c r="A8" s="22" t="s">
        <v>7</v>
      </c>
      <c r="B8" s="25">
        <v>0</v>
      </c>
      <c r="C8" s="10"/>
      <c r="E8"/>
      <c r="F8" s="34"/>
      <c r="G8" s="35"/>
      <c r="H8" s="36"/>
      <c r="I8" s="36"/>
    </row>
    <row r="9" spans="1:19" ht="15.75" thickBot="1" x14ac:dyDescent="0.3">
      <c r="A9" s="49" t="s">
        <v>8</v>
      </c>
      <c r="B9" s="47">
        <v>0</v>
      </c>
      <c r="C9" s="11"/>
      <c r="E9"/>
      <c r="F9" s="34"/>
      <c r="G9" s="35"/>
      <c r="H9" s="36"/>
      <c r="I9" s="36"/>
    </row>
    <row r="10" spans="1:19" s="8" customFormat="1" ht="15.75" thickBot="1" x14ac:dyDescent="0.3">
      <c r="A10" s="63" t="s">
        <v>70</v>
      </c>
      <c r="B10" s="64"/>
      <c r="C10" s="48"/>
      <c r="F10" s="34"/>
      <c r="G10" s="35"/>
      <c r="H10" s="36"/>
      <c r="I10" s="36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8" customFormat="1" ht="24" x14ac:dyDescent="0.25">
      <c r="A11" s="46" t="s">
        <v>22</v>
      </c>
      <c r="B11" s="51">
        <f>SUM(Платежи[Факт])+SUM($C$5:$C$9)</f>
        <v>522636.47999999975</v>
      </c>
      <c r="C11" s="48"/>
      <c r="F11" s="34"/>
      <c r="G11" s="35"/>
      <c r="H11" s="36"/>
      <c r="I11" s="36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1" customFormat="1" ht="15.75" thickBot="1" x14ac:dyDescent="0.3">
      <c r="A12" s="50" t="s">
        <v>1</v>
      </c>
      <c r="B12" s="52">
        <f>ROUNDDOWN(SUM(B5:B9)-B11,0)</f>
        <v>0</v>
      </c>
      <c r="C12" s="9"/>
      <c r="D12"/>
      <c r="E12"/>
      <c r="F12" s="34"/>
      <c r="G12" s="35"/>
      <c r="H12" s="36"/>
      <c r="I12" s="36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15" customHeight="1" x14ac:dyDescent="0.25">
      <c r="E13" s="9"/>
    </row>
    <row r="14" spans="1:19" x14ac:dyDescent="0.25">
      <c r="B14" s="5"/>
      <c r="C14" s="4"/>
    </row>
    <row r="15" spans="1:19" ht="39.75" customHeight="1" x14ac:dyDescent="0.25">
      <c r="A15" s="2" t="s">
        <v>0</v>
      </c>
      <c r="B15" s="2" t="s">
        <v>26</v>
      </c>
      <c r="C15" s="2" t="s">
        <v>25</v>
      </c>
      <c r="D15" s="2" t="s">
        <v>12</v>
      </c>
      <c r="E15" s="2" t="s">
        <v>33</v>
      </c>
      <c r="F15" s="2" t="s">
        <v>34</v>
      </c>
      <c r="G15" s="2" t="s">
        <v>67</v>
      </c>
      <c r="H15" s="39" t="s">
        <v>9</v>
      </c>
      <c r="I15" s="39" t="s">
        <v>4</v>
      </c>
      <c r="J15" s="2" t="s">
        <v>66</v>
      </c>
    </row>
    <row r="16" spans="1:19" ht="15" customHeight="1" x14ac:dyDescent="0.25">
      <c r="A16" s="27">
        <v>41147</v>
      </c>
      <c r="B16" s="18">
        <v>-207491.28</v>
      </c>
      <c r="C16" s="18">
        <v>-207491.28</v>
      </c>
      <c r="D16" s="27">
        <v>41153</v>
      </c>
      <c r="E16" s="17" t="s">
        <v>35</v>
      </c>
      <c r="F16" s="40">
        <v>2012</v>
      </c>
      <c r="G16" s="16" t="s">
        <v>50</v>
      </c>
      <c r="H16" s="33" t="s">
        <v>51</v>
      </c>
      <c r="I16" s="30" t="s">
        <v>51</v>
      </c>
      <c r="J16" s="30" t="s">
        <v>43</v>
      </c>
    </row>
    <row r="17" spans="1:13" ht="24.75" customHeight="1" x14ac:dyDescent="0.25">
      <c r="A17" s="27">
        <v>41147</v>
      </c>
      <c r="B17" s="18">
        <v>-363720.25</v>
      </c>
      <c r="C17" s="18">
        <v>-363720.25</v>
      </c>
      <c r="D17" s="27">
        <v>41153</v>
      </c>
      <c r="E17" s="17" t="s">
        <v>35</v>
      </c>
      <c r="F17" s="40">
        <v>2012</v>
      </c>
      <c r="G17" s="16" t="s">
        <v>53</v>
      </c>
      <c r="H17" s="33" t="s">
        <v>5</v>
      </c>
      <c r="I17" s="30" t="s">
        <v>5</v>
      </c>
      <c r="J17" s="30" t="s">
        <v>43</v>
      </c>
      <c r="M17" s="41"/>
    </row>
    <row r="18" spans="1:13" ht="24.75" customHeight="1" x14ac:dyDescent="0.25">
      <c r="A18" s="27">
        <v>41155</v>
      </c>
      <c r="B18" s="18">
        <v>-50000</v>
      </c>
      <c r="C18" s="18">
        <v>-50000</v>
      </c>
      <c r="D18" s="27">
        <v>41155</v>
      </c>
      <c r="E18" s="17" t="s">
        <v>35</v>
      </c>
      <c r="F18" s="40">
        <v>2012</v>
      </c>
      <c r="G18" s="16" t="s">
        <v>27</v>
      </c>
      <c r="H18" s="33" t="s">
        <v>51</v>
      </c>
      <c r="I18" s="30" t="s">
        <v>51</v>
      </c>
      <c r="J18" s="30" t="s">
        <v>2</v>
      </c>
    </row>
    <row r="19" spans="1:13" ht="24.75" customHeight="1" x14ac:dyDescent="0.25">
      <c r="A19" s="27">
        <v>41155</v>
      </c>
      <c r="B19" s="18">
        <v>-10200</v>
      </c>
      <c r="C19" s="18">
        <v>-10200</v>
      </c>
      <c r="D19" s="27">
        <v>41155</v>
      </c>
      <c r="E19" s="17" t="s">
        <v>35</v>
      </c>
      <c r="F19" s="40">
        <v>2012</v>
      </c>
      <c r="G19" s="33" t="s">
        <v>19</v>
      </c>
      <c r="H19" s="33" t="s">
        <v>51</v>
      </c>
      <c r="I19" s="30" t="s">
        <v>51</v>
      </c>
      <c r="J19" s="30" t="s">
        <v>56</v>
      </c>
    </row>
    <row r="20" spans="1:13" ht="24.75" customHeight="1" x14ac:dyDescent="0.25">
      <c r="A20" s="29">
        <v>41155</v>
      </c>
      <c r="B20" s="18">
        <v>-32430</v>
      </c>
      <c r="C20" s="18">
        <v>-32430</v>
      </c>
      <c r="D20" s="27">
        <v>41155</v>
      </c>
      <c r="E20" s="17" t="s">
        <v>35</v>
      </c>
      <c r="F20" s="40">
        <v>2012</v>
      </c>
      <c r="G20" s="16" t="s">
        <v>45</v>
      </c>
      <c r="H20" s="33" t="s">
        <v>51</v>
      </c>
      <c r="I20" s="30" t="s">
        <v>7</v>
      </c>
      <c r="J20" s="30" t="s">
        <v>43</v>
      </c>
    </row>
    <row r="21" spans="1:13" ht="24.75" customHeight="1" x14ac:dyDescent="0.25">
      <c r="A21" s="17">
        <v>41155</v>
      </c>
      <c r="B21" s="18">
        <v>-123835.51</v>
      </c>
      <c r="C21" s="18">
        <v>-123835.51</v>
      </c>
      <c r="D21" s="29">
        <v>41155</v>
      </c>
      <c r="E21" s="17" t="s">
        <v>35</v>
      </c>
      <c r="F21" s="40">
        <v>2012</v>
      </c>
      <c r="G21" s="16" t="s">
        <v>48</v>
      </c>
      <c r="H21" s="33" t="s">
        <v>51</v>
      </c>
      <c r="I21" s="30" t="s">
        <v>8</v>
      </c>
      <c r="J21" s="30" t="s">
        <v>43</v>
      </c>
    </row>
    <row r="22" spans="1:13" ht="24.75" customHeight="1" x14ac:dyDescent="0.25">
      <c r="A22" s="17">
        <v>41156</v>
      </c>
      <c r="B22" s="18">
        <v>-301560</v>
      </c>
      <c r="C22" s="18">
        <v>-301560</v>
      </c>
      <c r="D22" s="17">
        <v>41156</v>
      </c>
      <c r="E22" s="17" t="s">
        <v>36</v>
      </c>
      <c r="F22" s="40">
        <v>2012</v>
      </c>
      <c r="G22" s="33" t="s">
        <v>16</v>
      </c>
      <c r="H22" s="33" t="s">
        <v>51</v>
      </c>
      <c r="I22" s="30" t="s">
        <v>51</v>
      </c>
      <c r="J22" s="30" t="s">
        <v>3</v>
      </c>
    </row>
    <row r="23" spans="1:13" ht="15" customHeight="1" x14ac:dyDescent="0.25">
      <c r="A23" s="29">
        <v>41162</v>
      </c>
      <c r="B23" s="18">
        <v>300000</v>
      </c>
      <c r="C23" s="18">
        <v>300000</v>
      </c>
      <c r="D23" s="29">
        <v>41162</v>
      </c>
      <c r="E23" s="17" t="s">
        <v>36</v>
      </c>
      <c r="F23" s="40">
        <v>2012</v>
      </c>
      <c r="G23" s="30" t="s">
        <v>29</v>
      </c>
      <c r="H23" s="33" t="s">
        <v>51</v>
      </c>
      <c r="I23" s="30" t="s">
        <v>51</v>
      </c>
      <c r="J23" s="30" t="s">
        <v>11</v>
      </c>
    </row>
    <row r="24" spans="1:13" ht="13.5" customHeight="1" x14ac:dyDescent="0.25">
      <c r="A24" s="29">
        <v>41163</v>
      </c>
      <c r="B24" s="18">
        <v>-34893.26</v>
      </c>
      <c r="C24" s="18">
        <v>-34893.26</v>
      </c>
      <c r="D24" s="29">
        <v>41163</v>
      </c>
      <c r="E24" s="17" t="s">
        <v>35</v>
      </c>
      <c r="F24" s="40">
        <v>2012</v>
      </c>
      <c r="G24" s="33" t="s">
        <v>14</v>
      </c>
      <c r="H24" s="33" t="s">
        <v>51</v>
      </c>
      <c r="I24" s="30" t="s">
        <v>51</v>
      </c>
      <c r="J24" s="30" t="s">
        <v>3</v>
      </c>
    </row>
    <row r="25" spans="1:13" x14ac:dyDescent="0.25">
      <c r="A25" s="17">
        <v>41163</v>
      </c>
      <c r="B25" s="18">
        <v>-148500</v>
      </c>
      <c r="C25" s="18">
        <v>-148500</v>
      </c>
      <c r="D25" s="17">
        <v>41163</v>
      </c>
      <c r="E25" s="17" t="s">
        <v>35</v>
      </c>
      <c r="F25" s="40">
        <v>2012</v>
      </c>
      <c r="G25" s="16" t="s">
        <v>47</v>
      </c>
      <c r="H25" s="33" t="s">
        <v>51</v>
      </c>
      <c r="I25" s="30" t="s">
        <v>6</v>
      </c>
      <c r="J25" s="30" t="s">
        <v>43</v>
      </c>
    </row>
    <row r="26" spans="1:13" x14ac:dyDescent="0.25">
      <c r="A26" s="28">
        <v>41164</v>
      </c>
      <c r="B26" s="12">
        <v>58466</v>
      </c>
      <c r="C26" s="12">
        <v>58466</v>
      </c>
      <c r="D26" s="28">
        <v>41164</v>
      </c>
      <c r="E26" s="17" t="s">
        <v>36</v>
      </c>
      <c r="F26" s="40">
        <v>2012</v>
      </c>
      <c r="G26" s="16" t="s">
        <v>42</v>
      </c>
      <c r="H26" s="33" t="s">
        <v>5</v>
      </c>
      <c r="I26" s="30" t="s">
        <v>5</v>
      </c>
      <c r="J26" s="30" t="s">
        <v>11</v>
      </c>
    </row>
    <row r="27" spans="1:13" x14ac:dyDescent="0.25">
      <c r="A27" s="17">
        <v>41167</v>
      </c>
      <c r="B27" s="18">
        <v>-111555</v>
      </c>
      <c r="C27" s="18">
        <v>-111555</v>
      </c>
      <c r="D27" s="17">
        <v>41167</v>
      </c>
      <c r="E27" s="17" t="s">
        <v>36</v>
      </c>
      <c r="F27" s="40">
        <v>2012</v>
      </c>
      <c r="G27" s="16" t="s">
        <v>46</v>
      </c>
      <c r="H27" s="33" t="s">
        <v>51</v>
      </c>
      <c r="I27" s="30" t="s">
        <v>7</v>
      </c>
      <c r="J27" s="30" t="s">
        <v>43</v>
      </c>
    </row>
    <row r="28" spans="1:13" x14ac:dyDescent="0.25">
      <c r="A28" s="17">
        <v>41167</v>
      </c>
      <c r="B28" s="18">
        <v>-21386</v>
      </c>
      <c r="C28" s="18">
        <v>-21386</v>
      </c>
      <c r="D28" s="17">
        <v>41167</v>
      </c>
      <c r="E28" s="17" t="s">
        <v>36</v>
      </c>
      <c r="F28" s="40">
        <v>2012</v>
      </c>
      <c r="G28" s="16" t="s">
        <v>55</v>
      </c>
      <c r="H28" s="33" t="s">
        <v>51</v>
      </c>
      <c r="I28" s="30" t="s">
        <v>51</v>
      </c>
      <c r="J28" s="30" t="s">
        <v>56</v>
      </c>
    </row>
    <row r="29" spans="1:13" x14ac:dyDescent="0.25">
      <c r="A29" s="28">
        <v>41167</v>
      </c>
      <c r="B29" s="12">
        <v>300</v>
      </c>
      <c r="C29" s="12">
        <v>300</v>
      </c>
      <c r="D29" s="28">
        <v>41167</v>
      </c>
      <c r="E29" s="17" t="s">
        <v>36</v>
      </c>
      <c r="F29" s="40">
        <v>2012</v>
      </c>
      <c r="G29" s="16" t="s">
        <v>42</v>
      </c>
      <c r="H29" s="33" t="s">
        <v>5</v>
      </c>
      <c r="I29" s="30" t="s">
        <v>5</v>
      </c>
      <c r="J29" s="30" t="s">
        <v>11</v>
      </c>
    </row>
    <row r="30" spans="1:13" x14ac:dyDescent="0.25">
      <c r="A30" s="28">
        <v>41169</v>
      </c>
      <c r="B30" s="12">
        <v>659000</v>
      </c>
      <c r="C30" s="12">
        <v>659000</v>
      </c>
      <c r="D30" s="28">
        <v>41169</v>
      </c>
      <c r="E30" s="17" t="s">
        <v>36</v>
      </c>
      <c r="F30" s="40">
        <v>2012</v>
      </c>
      <c r="G30" s="16" t="s">
        <v>42</v>
      </c>
      <c r="H30" s="33" t="s">
        <v>5</v>
      </c>
      <c r="I30" s="30" t="s">
        <v>5</v>
      </c>
      <c r="J30" s="30" t="s">
        <v>11</v>
      </c>
    </row>
    <row r="31" spans="1:13" x14ac:dyDescent="0.25">
      <c r="A31" s="17">
        <v>41169</v>
      </c>
      <c r="B31" s="18">
        <v>-609684.43000000005</v>
      </c>
      <c r="C31" s="18">
        <v>-609684.43000000005</v>
      </c>
      <c r="D31" s="17">
        <v>41169</v>
      </c>
      <c r="E31" s="17" t="s">
        <v>36</v>
      </c>
      <c r="F31" s="40">
        <v>2012</v>
      </c>
      <c r="G31" s="16" t="s">
        <v>54</v>
      </c>
      <c r="H31" s="33" t="s">
        <v>5</v>
      </c>
      <c r="I31" s="30" t="s">
        <v>5</v>
      </c>
      <c r="J31" s="30" t="s">
        <v>43</v>
      </c>
    </row>
    <row r="32" spans="1:13" x14ac:dyDescent="0.25">
      <c r="A32" s="17">
        <v>41171</v>
      </c>
      <c r="B32" s="18">
        <v>150000</v>
      </c>
      <c r="C32" s="18">
        <v>150000</v>
      </c>
      <c r="D32" s="29">
        <v>41171</v>
      </c>
      <c r="E32" s="17" t="s">
        <v>36</v>
      </c>
      <c r="F32" s="40">
        <v>2012</v>
      </c>
      <c r="G32" s="30" t="s">
        <v>29</v>
      </c>
      <c r="H32" s="33" t="s">
        <v>51</v>
      </c>
      <c r="I32" s="30" t="s">
        <v>51</v>
      </c>
      <c r="J32" s="30" t="s">
        <v>11</v>
      </c>
    </row>
    <row r="33" spans="1:10" x14ac:dyDescent="0.25">
      <c r="A33" s="17">
        <v>41172</v>
      </c>
      <c r="B33" s="18">
        <v>50000</v>
      </c>
      <c r="C33" s="18">
        <v>50000</v>
      </c>
      <c r="D33" s="17">
        <v>41172</v>
      </c>
      <c r="E33" s="17" t="s">
        <v>36</v>
      </c>
      <c r="F33" s="40">
        <v>2012</v>
      </c>
      <c r="G33" s="30" t="s">
        <v>29</v>
      </c>
      <c r="H33" s="33" t="s">
        <v>51</v>
      </c>
      <c r="I33" s="30" t="s">
        <v>51</v>
      </c>
      <c r="J33" s="30" t="s">
        <v>11</v>
      </c>
    </row>
    <row r="34" spans="1:10" x14ac:dyDescent="0.25">
      <c r="A34" s="17">
        <v>41178</v>
      </c>
      <c r="B34" s="18">
        <v>-156035</v>
      </c>
      <c r="C34" s="18">
        <v>-156035</v>
      </c>
      <c r="D34" s="17">
        <v>41178</v>
      </c>
      <c r="E34" s="17" t="s">
        <v>36</v>
      </c>
      <c r="F34" s="40">
        <v>2012</v>
      </c>
      <c r="G34" s="16" t="s">
        <v>49</v>
      </c>
      <c r="H34" s="33" t="s">
        <v>51</v>
      </c>
      <c r="I34" s="30" t="s">
        <v>8</v>
      </c>
      <c r="J34" s="30" t="s">
        <v>43</v>
      </c>
    </row>
    <row r="35" spans="1:10" x14ac:dyDescent="0.25">
      <c r="A35" s="17">
        <v>41178</v>
      </c>
      <c r="B35" s="18">
        <v>-279338.96000000002</v>
      </c>
      <c r="C35" s="18">
        <v>-279338.96000000002</v>
      </c>
      <c r="D35" s="17">
        <v>41178</v>
      </c>
      <c r="E35" s="17" t="s">
        <v>36</v>
      </c>
      <c r="F35" s="40">
        <v>2012</v>
      </c>
      <c r="G35" s="16" t="s">
        <v>50</v>
      </c>
      <c r="H35" s="33" t="s">
        <v>51</v>
      </c>
      <c r="I35" s="30" t="s">
        <v>51</v>
      </c>
      <c r="J35" s="30" t="s">
        <v>43</v>
      </c>
    </row>
    <row r="36" spans="1:10" x14ac:dyDescent="0.25">
      <c r="A36" s="14">
        <v>41178</v>
      </c>
      <c r="B36" s="13">
        <v>-2590</v>
      </c>
      <c r="C36" s="13">
        <v>-2590</v>
      </c>
      <c r="D36" s="14">
        <v>41178</v>
      </c>
      <c r="E36" s="17" t="s">
        <v>36</v>
      </c>
      <c r="F36" s="40">
        <v>2012</v>
      </c>
      <c r="G36" s="33" t="s">
        <v>58</v>
      </c>
      <c r="H36" s="33" t="s">
        <v>5</v>
      </c>
      <c r="I36" s="30" t="s">
        <v>5</v>
      </c>
      <c r="J36" s="30" t="s">
        <v>2</v>
      </c>
    </row>
    <row r="37" spans="1:10" x14ac:dyDescent="0.25">
      <c r="A37" s="14">
        <v>41178</v>
      </c>
      <c r="B37" s="13">
        <v>-144</v>
      </c>
      <c r="C37" s="13">
        <v>-144</v>
      </c>
      <c r="D37" s="14">
        <v>41178</v>
      </c>
      <c r="E37" s="17" t="s">
        <v>36</v>
      </c>
      <c r="F37" s="40">
        <v>2012</v>
      </c>
      <c r="G37" s="33" t="s">
        <v>59</v>
      </c>
      <c r="H37" s="33" t="s">
        <v>5</v>
      </c>
      <c r="I37" s="30" t="s">
        <v>5</v>
      </c>
      <c r="J37" s="30" t="s">
        <v>2</v>
      </c>
    </row>
    <row r="38" spans="1:10" x14ac:dyDescent="0.25">
      <c r="A38" s="14">
        <v>41178</v>
      </c>
      <c r="B38" s="13">
        <v>-324</v>
      </c>
      <c r="C38" s="13">
        <v>-324</v>
      </c>
      <c r="D38" s="14">
        <v>41178</v>
      </c>
      <c r="E38" s="17" t="s">
        <v>36</v>
      </c>
      <c r="F38" s="40">
        <v>2012</v>
      </c>
      <c r="G38" s="33" t="s">
        <v>59</v>
      </c>
      <c r="H38" s="33" t="s">
        <v>51</v>
      </c>
      <c r="I38" s="30" t="s">
        <v>51</v>
      </c>
      <c r="J38" s="30" t="s">
        <v>2</v>
      </c>
    </row>
    <row r="39" spans="1:10" x14ac:dyDescent="0.25">
      <c r="A39" s="17">
        <v>41178</v>
      </c>
      <c r="B39" s="18">
        <v>-2590</v>
      </c>
      <c r="C39" s="18">
        <v>-2590</v>
      </c>
      <c r="D39" s="17">
        <v>41178</v>
      </c>
      <c r="E39" s="17" t="s">
        <v>36</v>
      </c>
      <c r="F39" s="40">
        <v>2012</v>
      </c>
      <c r="G39" s="33" t="s">
        <v>58</v>
      </c>
      <c r="H39" s="33" t="s">
        <v>51</v>
      </c>
      <c r="I39" s="30" t="s">
        <v>51</v>
      </c>
      <c r="J39" s="30" t="s">
        <v>2</v>
      </c>
    </row>
    <row r="40" spans="1:10" x14ac:dyDescent="0.25">
      <c r="A40" s="17">
        <v>41178</v>
      </c>
      <c r="B40" s="18">
        <v>-2487.98</v>
      </c>
      <c r="C40" s="18">
        <v>-2487.98</v>
      </c>
      <c r="D40" s="17">
        <v>41178</v>
      </c>
      <c r="E40" s="17" t="s">
        <v>36</v>
      </c>
      <c r="F40" s="40">
        <v>2012</v>
      </c>
      <c r="G40" s="33" t="s">
        <v>18</v>
      </c>
      <c r="H40" s="33" t="s">
        <v>51</v>
      </c>
      <c r="I40" s="30" t="s">
        <v>51</v>
      </c>
      <c r="J40" s="30" t="s">
        <v>3</v>
      </c>
    </row>
    <row r="41" spans="1:10" x14ac:dyDescent="0.25">
      <c r="A41" s="17">
        <v>41178</v>
      </c>
      <c r="B41" s="18">
        <v>-1090</v>
      </c>
      <c r="C41" s="18">
        <v>-1090</v>
      </c>
      <c r="D41" s="17">
        <v>41178</v>
      </c>
      <c r="E41" s="17" t="s">
        <v>36</v>
      </c>
      <c r="F41" s="40">
        <v>2012</v>
      </c>
      <c r="G41" s="33" t="s">
        <v>58</v>
      </c>
      <c r="H41" s="33" t="s">
        <v>51</v>
      </c>
      <c r="I41" s="30" t="s">
        <v>6</v>
      </c>
      <c r="J41" s="30" t="s">
        <v>2</v>
      </c>
    </row>
    <row r="42" spans="1:10" x14ac:dyDescent="0.25">
      <c r="A42" s="14">
        <v>41178</v>
      </c>
      <c r="B42" s="18">
        <v>22540</v>
      </c>
      <c r="C42" s="18">
        <v>22540</v>
      </c>
      <c r="D42" s="14">
        <v>41178</v>
      </c>
      <c r="E42" s="17" t="s">
        <v>36</v>
      </c>
      <c r="F42" s="40">
        <v>2012</v>
      </c>
      <c r="G42" s="30" t="s">
        <v>30</v>
      </c>
      <c r="H42" s="33" t="s">
        <v>51</v>
      </c>
      <c r="I42" s="30" t="s">
        <v>51</v>
      </c>
      <c r="J42" s="30" t="s">
        <v>11</v>
      </c>
    </row>
    <row r="43" spans="1:10" x14ac:dyDescent="0.25">
      <c r="A43" s="14">
        <v>41178</v>
      </c>
      <c r="B43" s="13">
        <v>11151.01</v>
      </c>
      <c r="C43" s="13">
        <v>11151.01</v>
      </c>
      <c r="D43" s="28">
        <v>41182</v>
      </c>
      <c r="E43" s="17" t="s">
        <v>36</v>
      </c>
      <c r="F43" s="40">
        <v>2012</v>
      </c>
      <c r="G43" s="30" t="s">
        <v>30</v>
      </c>
      <c r="H43" s="33" t="s">
        <v>5</v>
      </c>
      <c r="I43" s="30" t="s">
        <v>5</v>
      </c>
      <c r="J43" s="30" t="s">
        <v>11</v>
      </c>
    </row>
    <row r="44" spans="1:10" x14ac:dyDescent="0.25">
      <c r="A44" s="17">
        <v>41179</v>
      </c>
      <c r="B44" s="18">
        <v>-2385</v>
      </c>
      <c r="C44" s="18">
        <v>-2385</v>
      </c>
      <c r="D44" s="17">
        <v>41179</v>
      </c>
      <c r="E44" s="17" t="s">
        <v>36</v>
      </c>
      <c r="F44" s="40">
        <v>2012</v>
      </c>
      <c r="G44" s="33" t="s">
        <v>15</v>
      </c>
      <c r="H44" s="33" t="s">
        <v>51</v>
      </c>
      <c r="I44" s="30" t="s">
        <v>51</v>
      </c>
      <c r="J44" s="30" t="s">
        <v>3</v>
      </c>
    </row>
    <row r="45" spans="1:10" x14ac:dyDescent="0.25">
      <c r="A45" s="17">
        <v>41180</v>
      </c>
      <c r="B45" s="18">
        <v>300000</v>
      </c>
      <c r="C45" s="18">
        <v>300000</v>
      </c>
      <c r="D45" s="17">
        <v>41180</v>
      </c>
      <c r="E45" s="17" t="s">
        <v>36</v>
      </c>
      <c r="F45" s="40">
        <v>2012</v>
      </c>
      <c r="G45" s="30" t="s">
        <v>29</v>
      </c>
      <c r="H45" s="33" t="s">
        <v>51</v>
      </c>
      <c r="I45" s="30" t="s">
        <v>51</v>
      </c>
      <c r="J45" s="30" t="s">
        <v>11</v>
      </c>
    </row>
    <row r="46" spans="1:10" x14ac:dyDescent="0.25">
      <c r="A46" s="17">
        <v>41180</v>
      </c>
      <c r="B46" s="18">
        <v>300000</v>
      </c>
      <c r="C46" s="18">
        <v>300000</v>
      </c>
      <c r="D46" s="17">
        <v>41180</v>
      </c>
      <c r="E46" s="17" t="s">
        <v>36</v>
      </c>
      <c r="F46" s="40">
        <v>2012</v>
      </c>
      <c r="G46" s="30" t="s">
        <v>29</v>
      </c>
      <c r="H46" s="33" t="s">
        <v>51</v>
      </c>
      <c r="I46" s="30" t="s">
        <v>51</v>
      </c>
      <c r="J46" s="30" t="s">
        <v>11</v>
      </c>
    </row>
    <row r="47" spans="1:10" x14ac:dyDescent="0.25">
      <c r="A47" s="17">
        <v>41184</v>
      </c>
      <c r="B47" s="18">
        <v>-50000</v>
      </c>
      <c r="C47" s="18">
        <v>-50000</v>
      </c>
      <c r="D47" s="17">
        <v>41184</v>
      </c>
      <c r="E47" s="17" t="s">
        <v>36</v>
      </c>
      <c r="F47" s="40">
        <v>2012</v>
      </c>
      <c r="G47" s="16" t="s">
        <v>27</v>
      </c>
      <c r="H47" s="33" t="s">
        <v>51</v>
      </c>
      <c r="I47" s="30" t="s">
        <v>51</v>
      </c>
      <c r="J47" s="30" t="s">
        <v>2</v>
      </c>
    </row>
    <row r="48" spans="1:10" x14ac:dyDescent="0.25">
      <c r="A48" s="17">
        <v>41184</v>
      </c>
      <c r="B48" s="18">
        <v>-149450</v>
      </c>
      <c r="C48" s="18">
        <v>-149450</v>
      </c>
      <c r="D48" s="17">
        <v>41184</v>
      </c>
      <c r="E48" s="17" t="s">
        <v>36</v>
      </c>
      <c r="F48" s="40">
        <v>2012</v>
      </c>
      <c r="G48" s="16" t="s">
        <v>47</v>
      </c>
      <c r="H48" s="33" t="s">
        <v>51</v>
      </c>
      <c r="I48" s="30" t="s">
        <v>6</v>
      </c>
      <c r="J48" s="30" t="s">
        <v>43</v>
      </c>
    </row>
    <row r="49" spans="1:10" s="19" customFormat="1" x14ac:dyDescent="0.25">
      <c r="A49" s="17">
        <v>41184</v>
      </c>
      <c r="B49" s="18">
        <v>-301560</v>
      </c>
      <c r="C49" s="18">
        <v>-301560</v>
      </c>
      <c r="D49" s="17">
        <v>41184</v>
      </c>
      <c r="E49" s="17" t="s">
        <v>37</v>
      </c>
      <c r="F49" s="40">
        <v>2012</v>
      </c>
      <c r="G49" s="33" t="s">
        <v>16</v>
      </c>
      <c r="H49" s="33" t="s">
        <v>51</v>
      </c>
      <c r="I49" s="30" t="s">
        <v>51</v>
      </c>
      <c r="J49" s="30" t="s">
        <v>3</v>
      </c>
    </row>
    <row r="50" spans="1:10" s="19" customFormat="1" x14ac:dyDescent="0.25">
      <c r="A50" s="17">
        <v>41191</v>
      </c>
      <c r="B50" s="18">
        <v>200000</v>
      </c>
      <c r="C50" s="18">
        <v>200000</v>
      </c>
      <c r="D50" s="17">
        <v>41191</v>
      </c>
      <c r="E50" s="17" t="s">
        <v>37</v>
      </c>
      <c r="F50" s="40">
        <v>2012</v>
      </c>
      <c r="G50" s="30" t="s">
        <v>29</v>
      </c>
      <c r="H50" s="33" t="s">
        <v>51</v>
      </c>
      <c r="I50" s="30" t="s">
        <v>51</v>
      </c>
      <c r="J50" s="30" t="s">
        <v>11</v>
      </c>
    </row>
    <row r="51" spans="1:10" s="19" customFormat="1" x14ac:dyDescent="0.25">
      <c r="A51" s="17">
        <v>41194</v>
      </c>
      <c r="B51" s="18">
        <v>-32797.910000000003</v>
      </c>
      <c r="C51" s="18">
        <v>-32797.910000000003</v>
      </c>
      <c r="D51" s="17">
        <v>41194</v>
      </c>
      <c r="E51" s="17" t="s">
        <v>36</v>
      </c>
      <c r="F51" s="40">
        <v>2012</v>
      </c>
      <c r="G51" s="33" t="s">
        <v>14</v>
      </c>
      <c r="H51" s="33" t="s">
        <v>51</v>
      </c>
      <c r="I51" s="30" t="s">
        <v>51</v>
      </c>
      <c r="J51" s="30" t="s">
        <v>3</v>
      </c>
    </row>
    <row r="52" spans="1:10" s="19" customFormat="1" x14ac:dyDescent="0.25">
      <c r="A52" s="17">
        <v>41197</v>
      </c>
      <c r="B52" s="18">
        <v>-21386</v>
      </c>
      <c r="C52" s="18">
        <v>-21386</v>
      </c>
      <c r="D52" s="17">
        <v>41197</v>
      </c>
      <c r="E52" s="17" t="s">
        <v>37</v>
      </c>
      <c r="F52" s="40">
        <v>2012</v>
      </c>
      <c r="G52" s="16" t="s">
        <v>55</v>
      </c>
      <c r="H52" s="33" t="s">
        <v>51</v>
      </c>
      <c r="I52" s="30" t="s">
        <v>51</v>
      </c>
      <c r="J52" s="30" t="s">
        <v>56</v>
      </c>
    </row>
    <row r="53" spans="1:10" s="19" customFormat="1" x14ac:dyDescent="0.25">
      <c r="A53" s="17">
        <v>41197</v>
      </c>
      <c r="B53" s="18">
        <v>200000</v>
      </c>
      <c r="C53" s="18">
        <v>200000</v>
      </c>
      <c r="D53" s="17">
        <v>41197</v>
      </c>
      <c r="E53" s="17" t="s">
        <v>37</v>
      </c>
      <c r="F53" s="40">
        <v>2012</v>
      </c>
      <c r="G53" s="30" t="s">
        <v>29</v>
      </c>
      <c r="H53" s="33" t="s">
        <v>51</v>
      </c>
      <c r="I53" s="30" t="s">
        <v>51</v>
      </c>
      <c r="J53" s="30" t="s">
        <v>11</v>
      </c>
    </row>
    <row r="54" spans="1:10" s="19" customFormat="1" x14ac:dyDescent="0.25">
      <c r="A54" s="17">
        <v>41198</v>
      </c>
      <c r="B54" s="18">
        <v>-165000</v>
      </c>
      <c r="C54" s="18">
        <v>-165000</v>
      </c>
      <c r="D54" s="17">
        <v>41198</v>
      </c>
      <c r="E54" s="17" t="s">
        <v>37</v>
      </c>
      <c r="F54" s="40">
        <v>2012</v>
      </c>
      <c r="G54" s="16" t="s">
        <v>20</v>
      </c>
      <c r="H54" s="33" t="s">
        <v>51</v>
      </c>
      <c r="I54" s="30" t="s">
        <v>7</v>
      </c>
      <c r="J54" s="30" t="s">
        <v>56</v>
      </c>
    </row>
    <row r="55" spans="1:10" s="19" customFormat="1" x14ac:dyDescent="0.25">
      <c r="A55" s="17">
        <v>41199</v>
      </c>
      <c r="B55" s="18">
        <v>200000</v>
      </c>
      <c r="C55" s="18">
        <v>200000</v>
      </c>
      <c r="D55" s="17">
        <v>41199</v>
      </c>
      <c r="E55" s="17" t="s">
        <v>37</v>
      </c>
      <c r="F55" s="40">
        <v>2012</v>
      </c>
      <c r="G55" s="30" t="s">
        <v>29</v>
      </c>
      <c r="H55" s="33" t="s">
        <v>51</v>
      </c>
      <c r="I55" s="30" t="s">
        <v>51</v>
      </c>
      <c r="J55" s="30" t="s">
        <v>11</v>
      </c>
    </row>
    <row r="56" spans="1:10" s="19" customFormat="1" x14ac:dyDescent="0.25">
      <c r="A56" s="17">
        <v>41199</v>
      </c>
      <c r="B56" s="18">
        <v>-606832</v>
      </c>
      <c r="C56" s="18">
        <v>-606832</v>
      </c>
      <c r="D56" s="17">
        <v>41169</v>
      </c>
      <c r="E56" s="17" t="s">
        <v>37</v>
      </c>
      <c r="F56" s="40">
        <v>2012</v>
      </c>
      <c r="G56" s="16" t="s">
        <v>54</v>
      </c>
      <c r="H56" s="33" t="s">
        <v>5</v>
      </c>
      <c r="I56" s="30" t="s">
        <v>5</v>
      </c>
      <c r="J56" s="30" t="s">
        <v>43</v>
      </c>
    </row>
    <row r="57" spans="1:10" s="19" customFormat="1" x14ac:dyDescent="0.25">
      <c r="A57" s="17">
        <v>41202</v>
      </c>
      <c r="B57" s="18">
        <v>-11827.81</v>
      </c>
      <c r="C57" s="18">
        <v>-11827.81</v>
      </c>
      <c r="D57" s="17">
        <v>41202</v>
      </c>
      <c r="E57" s="17" t="s">
        <v>37</v>
      </c>
      <c r="F57" s="40">
        <v>2012</v>
      </c>
      <c r="G57" s="33" t="s">
        <v>17</v>
      </c>
      <c r="H57" s="33" t="s">
        <v>51</v>
      </c>
      <c r="I57" s="30" t="s">
        <v>51</v>
      </c>
      <c r="J57" s="30" t="s">
        <v>3</v>
      </c>
    </row>
    <row r="58" spans="1:10" s="19" customFormat="1" x14ac:dyDescent="0.25">
      <c r="A58" s="28">
        <v>41206</v>
      </c>
      <c r="B58" s="12">
        <v>551028</v>
      </c>
      <c r="C58" s="12">
        <v>551028</v>
      </c>
      <c r="D58" s="28">
        <v>41206</v>
      </c>
      <c r="E58" s="17" t="s">
        <v>37</v>
      </c>
      <c r="F58" s="40">
        <v>2012</v>
      </c>
      <c r="G58" s="16" t="s">
        <v>42</v>
      </c>
      <c r="H58" s="33" t="s">
        <v>5</v>
      </c>
      <c r="I58" s="30" t="s">
        <v>5</v>
      </c>
      <c r="J58" s="30" t="s">
        <v>11</v>
      </c>
    </row>
    <row r="59" spans="1:10" s="19" customFormat="1" x14ac:dyDescent="0.25">
      <c r="A59" s="17">
        <v>41208</v>
      </c>
      <c r="B59" s="18">
        <v>-156035</v>
      </c>
      <c r="C59" s="18">
        <v>-156035</v>
      </c>
      <c r="D59" s="17">
        <v>41213</v>
      </c>
      <c r="E59" s="17" t="s">
        <v>37</v>
      </c>
      <c r="F59" s="40">
        <v>2012</v>
      </c>
      <c r="G59" s="16" t="s">
        <v>49</v>
      </c>
      <c r="H59" s="33" t="s">
        <v>51</v>
      </c>
      <c r="I59" s="30" t="s">
        <v>8</v>
      </c>
      <c r="J59" s="30" t="s">
        <v>43</v>
      </c>
    </row>
    <row r="60" spans="1:10" s="19" customFormat="1" x14ac:dyDescent="0.25">
      <c r="A60" s="17">
        <v>41208</v>
      </c>
      <c r="B60" s="18">
        <v>-302622.27</v>
      </c>
      <c r="C60" s="18">
        <v>-302622.27</v>
      </c>
      <c r="D60" s="17">
        <v>41213</v>
      </c>
      <c r="E60" s="17" t="s">
        <v>37</v>
      </c>
      <c r="F60" s="40">
        <v>2012</v>
      </c>
      <c r="G60" s="16" t="s">
        <v>50</v>
      </c>
      <c r="H60" s="33" t="s">
        <v>51</v>
      </c>
      <c r="I60" s="30" t="s">
        <v>51</v>
      </c>
      <c r="J60" s="30" t="s">
        <v>43</v>
      </c>
    </row>
    <row r="61" spans="1:10" s="19" customFormat="1" x14ac:dyDescent="0.25">
      <c r="A61" s="14">
        <v>41208</v>
      </c>
      <c r="B61" s="13">
        <v>-198</v>
      </c>
      <c r="C61" s="13">
        <v>-198</v>
      </c>
      <c r="D61" s="14">
        <v>41208</v>
      </c>
      <c r="E61" s="17" t="s">
        <v>37</v>
      </c>
      <c r="F61" s="40">
        <v>2012</v>
      </c>
      <c r="G61" s="33" t="s">
        <v>59</v>
      </c>
      <c r="H61" s="33" t="s">
        <v>51</v>
      </c>
      <c r="I61" s="30" t="s">
        <v>51</v>
      </c>
      <c r="J61" s="30" t="s">
        <v>2</v>
      </c>
    </row>
    <row r="62" spans="1:10" s="19" customFormat="1" x14ac:dyDescent="0.25">
      <c r="A62" s="17">
        <v>41208</v>
      </c>
      <c r="B62" s="18">
        <v>-2590</v>
      </c>
      <c r="C62" s="18">
        <v>-2590</v>
      </c>
      <c r="D62" s="17">
        <v>41208</v>
      </c>
      <c r="E62" s="17" t="s">
        <v>37</v>
      </c>
      <c r="F62" s="40">
        <v>2012</v>
      </c>
      <c r="G62" s="33" t="s">
        <v>58</v>
      </c>
      <c r="H62" s="33" t="s">
        <v>51</v>
      </c>
      <c r="I62" s="30" t="s">
        <v>51</v>
      </c>
      <c r="J62" s="30" t="s">
        <v>2</v>
      </c>
    </row>
    <row r="63" spans="1:10" s="19" customFormat="1" x14ac:dyDescent="0.25">
      <c r="A63" s="17">
        <v>41208</v>
      </c>
      <c r="B63" s="18">
        <v>-1090</v>
      </c>
      <c r="C63" s="18">
        <v>-1090</v>
      </c>
      <c r="D63" s="17">
        <v>41208</v>
      </c>
      <c r="E63" s="17" t="s">
        <v>37</v>
      </c>
      <c r="F63" s="40">
        <v>2012</v>
      </c>
      <c r="G63" s="33" t="s">
        <v>58</v>
      </c>
      <c r="H63" s="33" t="s">
        <v>51</v>
      </c>
      <c r="I63" s="30" t="s">
        <v>6</v>
      </c>
      <c r="J63" s="30" t="s">
        <v>2</v>
      </c>
    </row>
    <row r="64" spans="1:10" x14ac:dyDescent="0.25">
      <c r="A64" s="17">
        <v>41208</v>
      </c>
      <c r="B64" s="18">
        <v>200000</v>
      </c>
      <c r="C64" s="18">
        <v>200000</v>
      </c>
      <c r="D64" s="17">
        <v>41208</v>
      </c>
      <c r="E64" s="17" t="s">
        <v>37</v>
      </c>
      <c r="F64" s="40">
        <v>2012</v>
      </c>
      <c r="G64" s="30" t="s">
        <v>29</v>
      </c>
      <c r="H64" s="33" t="s">
        <v>51</v>
      </c>
      <c r="I64" s="30" t="s">
        <v>51</v>
      </c>
      <c r="J64" s="30" t="s">
        <v>11</v>
      </c>
    </row>
    <row r="65" spans="1:19" x14ac:dyDescent="0.25">
      <c r="A65" s="14">
        <v>41208</v>
      </c>
      <c r="B65" s="13">
        <v>-2590</v>
      </c>
      <c r="C65" s="13">
        <v>-2590</v>
      </c>
      <c r="D65" s="14">
        <v>41208</v>
      </c>
      <c r="E65" s="17" t="s">
        <v>37</v>
      </c>
      <c r="F65" s="40">
        <v>2012</v>
      </c>
      <c r="G65" s="33" t="s">
        <v>58</v>
      </c>
      <c r="H65" s="33" t="s">
        <v>5</v>
      </c>
      <c r="I65" s="30" t="s">
        <v>5</v>
      </c>
      <c r="J65" s="30" t="s">
        <v>2</v>
      </c>
    </row>
    <row r="66" spans="1:19" x14ac:dyDescent="0.25">
      <c r="A66" s="14">
        <v>41208</v>
      </c>
      <c r="B66" s="13">
        <v>-54</v>
      </c>
      <c r="C66" s="13">
        <v>-54</v>
      </c>
      <c r="D66" s="14">
        <v>41208</v>
      </c>
      <c r="E66" s="17" t="s">
        <v>37</v>
      </c>
      <c r="F66" s="40">
        <v>2012</v>
      </c>
      <c r="G66" s="33" t="s">
        <v>59</v>
      </c>
      <c r="H66" s="33" t="s">
        <v>5</v>
      </c>
      <c r="I66" s="30" t="s">
        <v>5</v>
      </c>
      <c r="J66" s="30" t="s">
        <v>2</v>
      </c>
    </row>
    <row r="67" spans="1:19" x14ac:dyDescent="0.25">
      <c r="A67" s="17">
        <v>41208</v>
      </c>
      <c r="B67" s="18">
        <v>14325</v>
      </c>
      <c r="C67" s="18">
        <v>14325</v>
      </c>
      <c r="D67" s="17">
        <v>41208</v>
      </c>
      <c r="E67" s="17" t="s">
        <v>37</v>
      </c>
      <c r="F67" s="40">
        <v>2012</v>
      </c>
      <c r="G67" s="30" t="s">
        <v>30</v>
      </c>
      <c r="H67" s="33" t="s">
        <v>51</v>
      </c>
      <c r="I67" s="30" t="s">
        <v>51</v>
      </c>
      <c r="J67" s="30" t="s">
        <v>11</v>
      </c>
    </row>
    <row r="68" spans="1:19" x14ac:dyDescent="0.25">
      <c r="A68" s="14">
        <v>41208</v>
      </c>
      <c r="B68" s="13">
        <v>751.01</v>
      </c>
      <c r="C68" s="13">
        <v>751.01</v>
      </c>
      <c r="D68" s="14">
        <v>41212</v>
      </c>
      <c r="E68" s="17" t="s">
        <v>37</v>
      </c>
      <c r="F68" s="40">
        <v>2012</v>
      </c>
      <c r="G68" s="30" t="s">
        <v>30</v>
      </c>
      <c r="H68" s="33" t="s">
        <v>5</v>
      </c>
      <c r="I68" s="30" t="s">
        <v>5</v>
      </c>
      <c r="J68" s="30" t="s">
        <v>11</v>
      </c>
    </row>
    <row r="69" spans="1:19" x14ac:dyDescent="0.25">
      <c r="A69" s="17">
        <v>41211</v>
      </c>
      <c r="B69" s="18">
        <v>300000</v>
      </c>
      <c r="C69" s="18">
        <v>300000</v>
      </c>
      <c r="D69" s="17">
        <v>41211</v>
      </c>
      <c r="E69" s="17" t="s">
        <v>37</v>
      </c>
      <c r="F69" s="40">
        <v>2012</v>
      </c>
      <c r="G69" s="30" t="s">
        <v>29</v>
      </c>
      <c r="H69" s="33" t="s">
        <v>51</v>
      </c>
      <c r="I69" s="30" t="s">
        <v>51</v>
      </c>
      <c r="J69" s="30" t="s">
        <v>11</v>
      </c>
    </row>
    <row r="70" spans="1:19" x14ac:dyDescent="0.25">
      <c r="A70" s="17">
        <v>41211</v>
      </c>
      <c r="B70" s="18">
        <v>110000</v>
      </c>
      <c r="C70" s="18">
        <v>110000</v>
      </c>
      <c r="D70" s="17">
        <v>41211</v>
      </c>
      <c r="E70" s="17" t="s">
        <v>37</v>
      </c>
      <c r="F70" s="40">
        <v>2012</v>
      </c>
      <c r="G70" s="30" t="s">
        <v>29</v>
      </c>
      <c r="H70" s="33" t="s">
        <v>51</v>
      </c>
      <c r="I70" s="30" t="s">
        <v>51</v>
      </c>
      <c r="J70" s="30" t="s">
        <v>11</v>
      </c>
    </row>
    <row r="71" spans="1:19" x14ac:dyDescent="0.25">
      <c r="A71" s="17">
        <v>41213</v>
      </c>
      <c r="B71" s="18">
        <v>-50000</v>
      </c>
      <c r="C71" s="18">
        <v>-50000</v>
      </c>
      <c r="D71" s="17">
        <v>41213</v>
      </c>
      <c r="E71" s="17" t="s">
        <v>37</v>
      </c>
      <c r="F71" s="40">
        <v>2012</v>
      </c>
      <c r="G71" s="16" t="s">
        <v>27</v>
      </c>
      <c r="H71" s="33" t="s">
        <v>51</v>
      </c>
      <c r="I71" s="30" t="s">
        <v>51</v>
      </c>
      <c r="J71" s="30" t="s">
        <v>2</v>
      </c>
    </row>
    <row r="72" spans="1:19" x14ac:dyDescent="0.25">
      <c r="A72" s="17">
        <v>41213</v>
      </c>
      <c r="B72" s="18">
        <v>-108000</v>
      </c>
      <c r="C72" s="18">
        <v>-108000</v>
      </c>
      <c r="D72" s="17">
        <v>41213</v>
      </c>
      <c r="E72" s="17" t="s">
        <v>37</v>
      </c>
      <c r="F72" s="40">
        <v>2012</v>
      </c>
      <c r="G72" s="16" t="s">
        <v>47</v>
      </c>
      <c r="H72" s="33" t="s">
        <v>51</v>
      </c>
      <c r="I72" s="30" t="s">
        <v>6</v>
      </c>
      <c r="J72" s="30" t="s">
        <v>43</v>
      </c>
    </row>
    <row r="73" spans="1:19" x14ac:dyDescent="0.25">
      <c r="A73" s="17">
        <v>41213</v>
      </c>
      <c r="B73" s="18">
        <v>-156088.68</v>
      </c>
      <c r="C73" s="18">
        <v>-156088.68</v>
      </c>
      <c r="D73" s="17">
        <v>41213</v>
      </c>
      <c r="E73" s="17" t="s">
        <v>37</v>
      </c>
      <c r="F73" s="40">
        <v>2012</v>
      </c>
      <c r="G73" s="16" t="s">
        <v>46</v>
      </c>
      <c r="H73" s="33" t="s">
        <v>51</v>
      </c>
      <c r="I73" s="30" t="s">
        <v>7</v>
      </c>
      <c r="J73" s="30" t="s">
        <v>43</v>
      </c>
    </row>
    <row r="74" spans="1:19" x14ac:dyDescent="0.25">
      <c r="A74" s="17">
        <v>41213</v>
      </c>
      <c r="B74" s="18">
        <v>300000</v>
      </c>
      <c r="C74" s="18">
        <v>300000</v>
      </c>
      <c r="D74" s="17">
        <v>41213</v>
      </c>
      <c r="E74" s="17" t="s">
        <v>37</v>
      </c>
      <c r="F74" s="40">
        <v>2012</v>
      </c>
      <c r="G74" s="30" t="s">
        <v>29</v>
      </c>
      <c r="H74" s="33" t="s">
        <v>51</v>
      </c>
      <c r="I74" s="30" t="s">
        <v>51</v>
      </c>
      <c r="J74" s="30" t="s">
        <v>11</v>
      </c>
    </row>
    <row r="75" spans="1:19" x14ac:dyDescent="0.25">
      <c r="A75" s="17">
        <v>41213</v>
      </c>
      <c r="B75" s="18">
        <v>-301560</v>
      </c>
      <c r="C75" s="18">
        <v>-301560</v>
      </c>
      <c r="D75" s="17">
        <v>41213</v>
      </c>
      <c r="E75" s="17" t="s">
        <v>38</v>
      </c>
      <c r="F75" s="40">
        <v>2012</v>
      </c>
      <c r="G75" s="33" t="s">
        <v>16</v>
      </c>
      <c r="H75" s="33" t="s">
        <v>51</v>
      </c>
      <c r="I75" s="30" t="s">
        <v>51</v>
      </c>
      <c r="J75" s="30" t="s">
        <v>3</v>
      </c>
    </row>
    <row r="76" spans="1:19" s="8" customFormat="1" ht="20.25" customHeight="1" x14ac:dyDescent="0.25">
      <c r="A76" s="31">
        <v>41215</v>
      </c>
      <c r="B76" s="32">
        <v>300000</v>
      </c>
      <c r="C76" s="32">
        <v>300000</v>
      </c>
      <c r="D76" s="31">
        <v>41215</v>
      </c>
      <c r="E76" s="17" t="s">
        <v>38</v>
      </c>
      <c r="F76" s="40">
        <v>2012</v>
      </c>
      <c r="G76" s="30" t="s">
        <v>29</v>
      </c>
      <c r="H76" s="33" t="s">
        <v>51</v>
      </c>
      <c r="I76" s="30" t="s">
        <v>51</v>
      </c>
      <c r="J76" s="30" t="s">
        <v>11</v>
      </c>
      <c r="K76" s="19"/>
      <c r="L76" s="19"/>
      <c r="M76" s="19"/>
      <c r="N76" s="19"/>
      <c r="O76" s="19"/>
      <c r="P76" s="19"/>
      <c r="Q76" s="19"/>
      <c r="R76" s="19"/>
      <c r="S76" s="19"/>
    </row>
    <row r="77" spans="1:19" x14ac:dyDescent="0.25">
      <c r="A77" s="31">
        <v>41214</v>
      </c>
      <c r="B77" s="32">
        <v>-260000</v>
      </c>
      <c r="C77" s="32">
        <v>-260000</v>
      </c>
      <c r="D77" s="31">
        <v>41227</v>
      </c>
      <c r="E77" s="17" t="s">
        <v>37</v>
      </c>
      <c r="F77" s="40">
        <v>2012</v>
      </c>
      <c r="G77" s="33" t="s">
        <v>20</v>
      </c>
      <c r="H77" s="33" t="s">
        <v>51</v>
      </c>
      <c r="I77" s="30" t="s">
        <v>51</v>
      </c>
      <c r="J77" s="30" t="s">
        <v>56</v>
      </c>
    </row>
    <row r="78" spans="1:19" s="8" customFormat="1" x14ac:dyDescent="0.25">
      <c r="A78" s="31">
        <v>41228</v>
      </c>
      <c r="B78" s="32">
        <v>-33432.22</v>
      </c>
      <c r="C78" s="32">
        <v>-33432.22</v>
      </c>
      <c r="D78" s="31">
        <v>41222</v>
      </c>
      <c r="E78" s="17" t="s">
        <v>38</v>
      </c>
      <c r="F78" s="40">
        <v>2012</v>
      </c>
      <c r="G78" s="33" t="s">
        <v>14</v>
      </c>
      <c r="H78" s="33" t="s">
        <v>51</v>
      </c>
      <c r="I78" s="30" t="s">
        <v>51</v>
      </c>
      <c r="J78" s="30" t="s">
        <v>3</v>
      </c>
      <c r="K78" s="19"/>
      <c r="L78" s="19"/>
      <c r="M78" s="19"/>
      <c r="N78" s="19"/>
      <c r="O78" s="19"/>
      <c r="P78" s="19"/>
      <c r="Q78" s="19"/>
      <c r="R78" s="19"/>
      <c r="S78" s="19"/>
    </row>
    <row r="79" spans="1:19" x14ac:dyDescent="0.25">
      <c r="A79" s="31">
        <v>41222</v>
      </c>
      <c r="B79" s="32">
        <v>-2120</v>
      </c>
      <c r="C79" s="32">
        <v>-2120</v>
      </c>
      <c r="D79" s="31">
        <v>41222</v>
      </c>
      <c r="E79" s="17" t="s">
        <v>38</v>
      </c>
      <c r="F79" s="40">
        <v>2012</v>
      </c>
      <c r="G79" s="33" t="s">
        <v>15</v>
      </c>
      <c r="H79" s="33" t="s">
        <v>51</v>
      </c>
      <c r="I79" s="33" t="s">
        <v>51</v>
      </c>
      <c r="J79" s="30" t="s">
        <v>3</v>
      </c>
    </row>
    <row r="80" spans="1:19" s="8" customFormat="1" x14ac:dyDescent="0.25">
      <c r="A80" s="31">
        <v>41223</v>
      </c>
      <c r="B80" s="32">
        <v>100</v>
      </c>
      <c r="C80" s="32">
        <v>100</v>
      </c>
      <c r="D80" s="31">
        <v>41223</v>
      </c>
      <c r="E80" s="17" t="s">
        <v>38</v>
      </c>
      <c r="F80" s="40">
        <v>2012</v>
      </c>
      <c r="G80" s="30" t="s">
        <v>30</v>
      </c>
      <c r="H80" s="33" t="s">
        <v>6</v>
      </c>
      <c r="I80" s="30" t="s">
        <v>6</v>
      </c>
      <c r="J80" s="30" t="s">
        <v>11</v>
      </c>
      <c r="K80" s="19"/>
      <c r="L80" s="19"/>
      <c r="M80" s="19"/>
      <c r="N80" s="19"/>
      <c r="O80" s="19"/>
      <c r="P80" s="19"/>
      <c r="Q80" s="19"/>
      <c r="R80" s="19"/>
      <c r="S80" s="19"/>
    </row>
    <row r="81" spans="1:19" s="8" customFormat="1" x14ac:dyDescent="0.25">
      <c r="A81" s="31">
        <v>41226</v>
      </c>
      <c r="B81" s="32">
        <v>500000</v>
      </c>
      <c r="C81" s="32">
        <v>500000</v>
      </c>
      <c r="D81" s="31">
        <v>41226</v>
      </c>
      <c r="E81" s="17" t="s">
        <v>38</v>
      </c>
      <c r="F81" s="40">
        <v>2012</v>
      </c>
      <c r="G81" s="30" t="s">
        <v>29</v>
      </c>
      <c r="H81" s="33" t="s">
        <v>51</v>
      </c>
      <c r="I81" s="30" t="s">
        <v>51</v>
      </c>
      <c r="J81" s="30" t="s">
        <v>11</v>
      </c>
      <c r="K81" s="19"/>
      <c r="L81" s="19"/>
      <c r="M81" s="19"/>
      <c r="N81" s="19"/>
      <c r="O81" s="19"/>
      <c r="P81" s="19"/>
      <c r="Q81" s="19"/>
      <c r="R81" s="19"/>
      <c r="S81" s="19"/>
    </row>
    <row r="82" spans="1:19" x14ac:dyDescent="0.25">
      <c r="A82" s="31">
        <v>41230</v>
      </c>
      <c r="B82" s="32">
        <v>-21582.51</v>
      </c>
      <c r="C82" s="32">
        <v>-21582.51</v>
      </c>
      <c r="D82" s="31">
        <v>41230</v>
      </c>
      <c r="E82" s="17" t="s">
        <v>38</v>
      </c>
      <c r="F82" s="40">
        <v>2012</v>
      </c>
      <c r="G82" s="33" t="s">
        <v>61</v>
      </c>
      <c r="H82" s="33" t="s">
        <v>51</v>
      </c>
      <c r="I82" s="33" t="s">
        <v>51</v>
      </c>
      <c r="J82" s="30" t="s">
        <v>3</v>
      </c>
    </row>
    <row r="83" spans="1:19" x14ac:dyDescent="0.25">
      <c r="A83" s="31">
        <v>41231</v>
      </c>
      <c r="B83" s="32">
        <v>600000</v>
      </c>
      <c r="C83" s="32">
        <v>600000</v>
      </c>
      <c r="D83" s="31">
        <v>41231</v>
      </c>
      <c r="E83" s="17" t="s">
        <v>38</v>
      </c>
      <c r="F83" s="40">
        <v>2012</v>
      </c>
      <c r="G83" s="30" t="s">
        <v>42</v>
      </c>
      <c r="H83" s="33" t="s">
        <v>5</v>
      </c>
      <c r="I83" s="30" t="s">
        <v>5</v>
      </c>
      <c r="J83" s="30" t="s">
        <v>11</v>
      </c>
    </row>
    <row r="84" spans="1:19" x14ac:dyDescent="0.25">
      <c r="A84" s="31">
        <v>41231</v>
      </c>
      <c r="B84" s="32">
        <v>751.01</v>
      </c>
      <c r="C84" s="32">
        <v>751.01</v>
      </c>
      <c r="D84" s="31">
        <v>41231</v>
      </c>
      <c r="E84" s="17" t="s">
        <v>38</v>
      </c>
      <c r="F84" s="40">
        <v>2012</v>
      </c>
      <c r="G84" s="30" t="s">
        <v>30</v>
      </c>
      <c r="H84" s="30" t="s">
        <v>5</v>
      </c>
      <c r="I84" s="30" t="s">
        <v>5</v>
      </c>
      <c r="J84" s="30" t="s">
        <v>11</v>
      </c>
    </row>
    <row r="85" spans="1:19" x14ac:dyDescent="0.25">
      <c r="A85" s="31">
        <v>41228</v>
      </c>
      <c r="B85" s="32">
        <v>-21386</v>
      </c>
      <c r="C85" s="32">
        <v>-21386</v>
      </c>
      <c r="D85" s="31">
        <v>41233</v>
      </c>
      <c r="E85" s="17" t="s">
        <v>38</v>
      </c>
      <c r="F85" s="40">
        <v>2012</v>
      </c>
      <c r="G85" s="16" t="s">
        <v>55</v>
      </c>
      <c r="H85" s="33" t="s">
        <v>51</v>
      </c>
      <c r="I85" s="30" t="s">
        <v>51</v>
      </c>
      <c r="J85" s="30" t="s">
        <v>56</v>
      </c>
    </row>
    <row r="86" spans="1:19" x14ac:dyDescent="0.25">
      <c r="A86" s="31">
        <v>41233</v>
      </c>
      <c r="B86" s="32">
        <v>-12306.2</v>
      </c>
      <c r="C86" s="32">
        <v>-12306.2</v>
      </c>
      <c r="D86" s="31">
        <v>41233</v>
      </c>
      <c r="E86" s="17" t="s">
        <v>38</v>
      </c>
      <c r="F86" s="40">
        <v>2012</v>
      </c>
      <c r="G86" s="33" t="s">
        <v>24</v>
      </c>
      <c r="H86" s="33" t="s">
        <v>51</v>
      </c>
      <c r="I86" s="30" t="s">
        <v>51</v>
      </c>
      <c r="J86" s="30" t="s">
        <v>3</v>
      </c>
    </row>
    <row r="87" spans="1:19" x14ac:dyDescent="0.25">
      <c r="A87" s="31">
        <v>41239</v>
      </c>
      <c r="B87" s="32">
        <f>-73988.32-86000</f>
        <v>-159988.32</v>
      </c>
      <c r="C87" s="32">
        <v>-73988.320000000007</v>
      </c>
      <c r="D87" s="31">
        <v>41239</v>
      </c>
      <c r="E87" s="17" t="s">
        <v>38</v>
      </c>
      <c r="F87" s="40">
        <v>2012</v>
      </c>
      <c r="G87" s="16" t="s">
        <v>62</v>
      </c>
      <c r="H87" s="33" t="s">
        <v>51</v>
      </c>
      <c r="I87" s="30" t="s">
        <v>8</v>
      </c>
      <c r="J87" s="30" t="s">
        <v>43</v>
      </c>
    </row>
    <row r="88" spans="1:19" x14ac:dyDescent="0.25">
      <c r="A88" s="31">
        <v>41239</v>
      </c>
      <c r="B88" s="32">
        <v>-188634.99</v>
      </c>
      <c r="C88" s="32">
        <v>-102634.99</v>
      </c>
      <c r="D88" s="31">
        <v>41239</v>
      </c>
      <c r="E88" s="17" t="s">
        <v>38</v>
      </c>
      <c r="F88" s="40">
        <v>2012</v>
      </c>
      <c r="G88" s="16" t="s">
        <v>63</v>
      </c>
      <c r="H88" s="33" t="s">
        <v>51</v>
      </c>
      <c r="I88" s="30" t="s">
        <v>51</v>
      </c>
      <c r="J88" s="30" t="s">
        <v>43</v>
      </c>
    </row>
    <row r="89" spans="1:19" x14ac:dyDescent="0.25">
      <c r="A89" s="31">
        <v>41239</v>
      </c>
      <c r="B89" s="32">
        <v>-2914</v>
      </c>
      <c r="C89" s="32">
        <v>-2914</v>
      </c>
      <c r="D89" s="31">
        <v>41239</v>
      </c>
      <c r="E89" s="17" t="s">
        <v>38</v>
      </c>
      <c r="F89" s="40">
        <v>2012</v>
      </c>
      <c r="G89" s="33" t="s">
        <v>60</v>
      </c>
      <c r="H89" s="33" t="s">
        <v>51</v>
      </c>
      <c r="I89" s="30" t="s">
        <v>51</v>
      </c>
      <c r="J89" s="30" t="s">
        <v>2</v>
      </c>
    </row>
    <row r="90" spans="1:19" x14ac:dyDescent="0.25">
      <c r="A90" s="31">
        <v>41239</v>
      </c>
      <c r="B90" s="32">
        <v>-1090</v>
      </c>
      <c r="C90" s="32">
        <v>-1090</v>
      </c>
      <c r="D90" s="31">
        <v>41239</v>
      </c>
      <c r="E90" s="17" t="s">
        <v>38</v>
      </c>
      <c r="F90" s="40">
        <v>2012</v>
      </c>
      <c r="G90" s="33" t="s">
        <v>60</v>
      </c>
      <c r="H90" s="33" t="s">
        <v>51</v>
      </c>
      <c r="I90" s="30" t="s">
        <v>6</v>
      </c>
      <c r="J90" s="30" t="s">
        <v>2</v>
      </c>
    </row>
    <row r="91" spans="1:19" x14ac:dyDescent="0.25">
      <c r="A91" s="17">
        <v>41239</v>
      </c>
      <c r="B91" s="18">
        <v>-2680</v>
      </c>
      <c r="C91" s="18">
        <v>-2680</v>
      </c>
      <c r="D91" s="17">
        <v>41239</v>
      </c>
      <c r="E91" s="17" t="s">
        <v>38</v>
      </c>
      <c r="F91" s="40">
        <v>2012</v>
      </c>
      <c r="G91" s="33" t="s">
        <v>60</v>
      </c>
      <c r="H91" s="33" t="s">
        <v>5</v>
      </c>
      <c r="I91" s="30" t="s">
        <v>5</v>
      </c>
      <c r="J91" s="30" t="s">
        <v>2</v>
      </c>
    </row>
    <row r="92" spans="1:19" s="8" customFormat="1" x14ac:dyDescent="0.25">
      <c r="A92" s="31">
        <v>41239</v>
      </c>
      <c r="B92" s="32">
        <v>200000</v>
      </c>
      <c r="C92" s="32">
        <v>200000</v>
      </c>
      <c r="D92" s="31">
        <v>41239</v>
      </c>
      <c r="E92" s="17" t="s">
        <v>38</v>
      </c>
      <c r="F92" s="40">
        <v>2012</v>
      </c>
      <c r="G92" s="30" t="s">
        <v>29</v>
      </c>
      <c r="H92" s="33" t="s">
        <v>51</v>
      </c>
      <c r="I92" s="30" t="s">
        <v>51</v>
      </c>
      <c r="J92" s="30" t="s">
        <v>11</v>
      </c>
      <c r="K92" s="19"/>
      <c r="L92" s="19"/>
      <c r="M92" s="19"/>
      <c r="N92" s="19"/>
      <c r="O92" s="19"/>
      <c r="P92" s="19"/>
      <c r="Q92" s="19"/>
      <c r="R92" s="19"/>
      <c r="S92" s="19"/>
    </row>
    <row r="93" spans="1:19" x14ac:dyDescent="0.25">
      <c r="A93" s="31" t="s">
        <v>23</v>
      </c>
      <c r="B93" s="32">
        <v>-301560</v>
      </c>
      <c r="C93" s="32">
        <v>-301560</v>
      </c>
      <c r="D93" s="31">
        <v>41243</v>
      </c>
      <c r="E93" s="17" t="s">
        <v>39</v>
      </c>
      <c r="F93" s="40">
        <v>2012</v>
      </c>
      <c r="G93" s="33" t="s">
        <v>16</v>
      </c>
      <c r="H93" s="33" t="s">
        <v>51</v>
      </c>
      <c r="I93" s="33" t="s">
        <v>51</v>
      </c>
      <c r="J93" s="30" t="s">
        <v>3</v>
      </c>
    </row>
    <row r="94" spans="1:19" s="8" customFormat="1" x14ac:dyDescent="0.25">
      <c r="A94" s="31">
        <v>41241</v>
      </c>
      <c r="B94" s="32">
        <v>300000</v>
      </c>
      <c r="C94" s="32">
        <v>300000</v>
      </c>
      <c r="D94" s="31">
        <v>41241</v>
      </c>
      <c r="E94" s="17" t="s">
        <v>38</v>
      </c>
      <c r="F94" s="40">
        <v>2012</v>
      </c>
      <c r="G94" s="30" t="s">
        <v>29</v>
      </c>
      <c r="H94" s="33" t="s">
        <v>51</v>
      </c>
      <c r="I94" s="30" t="s">
        <v>51</v>
      </c>
      <c r="J94" s="30" t="s">
        <v>11</v>
      </c>
      <c r="K94" s="19"/>
      <c r="L94" s="19"/>
      <c r="M94" s="19"/>
      <c r="N94" s="19"/>
      <c r="O94" s="19"/>
      <c r="P94" s="19"/>
      <c r="Q94" s="19"/>
      <c r="R94" s="19"/>
      <c r="S94" s="19"/>
    </row>
    <row r="95" spans="1:19" x14ac:dyDescent="0.25">
      <c r="A95" s="31">
        <v>41241</v>
      </c>
      <c r="B95" s="32">
        <v>21445</v>
      </c>
      <c r="C95" s="32">
        <v>21445</v>
      </c>
      <c r="D95" s="31">
        <v>41241</v>
      </c>
      <c r="E95" s="17" t="s">
        <v>38</v>
      </c>
      <c r="F95" s="40">
        <v>2012</v>
      </c>
      <c r="G95" s="30" t="s">
        <v>30</v>
      </c>
      <c r="H95" s="33" t="s">
        <v>51</v>
      </c>
      <c r="I95" s="30" t="s">
        <v>51</v>
      </c>
      <c r="J95" s="30" t="s">
        <v>11</v>
      </c>
    </row>
    <row r="96" spans="1:19" x14ac:dyDescent="0.25">
      <c r="A96" s="17">
        <v>41243</v>
      </c>
      <c r="B96" s="18">
        <v>-627870</v>
      </c>
      <c r="C96" s="18">
        <v>-627870</v>
      </c>
      <c r="D96" s="17">
        <v>41243</v>
      </c>
      <c r="E96" s="17" t="s">
        <v>38</v>
      </c>
      <c r="F96" s="40">
        <v>2012</v>
      </c>
      <c r="G96" s="16" t="s">
        <v>52</v>
      </c>
      <c r="H96" s="33" t="s">
        <v>5</v>
      </c>
      <c r="I96" s="30" t="s">
        <v>5</v>
      </c>
      <c r="J96" s="30" t="s">
        <v>43</v>
      </c>
    </row>
    <row r="97" spans="1:10" x14ac:dyDescent="0.25">
      <c r="A97" s="31" t="s">
        <v>23</v>
      </c>
      <c r="B97" s="32">
        <v>-50000</v>
      </c>
      <c r="C97" s="32">
        <v>-50000</v>
      </c>
      <c r="D97" s="31">
        <v>41243</v>
      </c>
      <c r="E97" s="17" t="s">
        <v>38</v>
      </c>
      <c r="F97" s="40">
        <v>2012</v>
      </c>
      <c r="G97" s="16" t="s">
        <v>27</v>
      </c>
      <c r="H97" s="33" t="s">
        <v>51</v>
      </c>
      <c r="I97" s="30" t="s">
        <v>51</v>
      </c>
      <c r="J97" s="30" t="s">
        <v>2</v>
      </c>
    </row>
    <row r="98" spans="1:10" x14ac:dyDescent="0.25">
      <c r="A98" s="31">
        <v>41243</v>
      </c>
      <c r="B98" s="32">
        <f>-60030-11040-4140-3519-2001-138</f>
        <v>-80868</v>
      </c>
      <c r="C98" s="32">
        <f>-60030-11040-4140-3519-2001-138</f>
        <v>-80868</v>
      </c>
      <c r="D98" s="31">
        <v>41243</v>
      </c>
      <c r="E98" s="17" t="s">
        <v>38</v>
      </c>
      <c r="F98" s="40">
        <v>2012</v>
      </c>
      <c r="G98" s="16" t="s">
        <v>65</v>
      </c>
      <c r="H98" s="33" t="s">
        <v>51</v>
      </c>
      <c r="I98" s="30" t="s">
        <v>7</v>
      </c>
      <c r="J98" s="30" t="s">
        <v>43</v>
      </c>
    </row>
    <row r="99" spans="1:10" x14ac:dyDescent="0.25">
      <c r="A99" s="31">
        <v>41243</v>
      </c>
      <c r="B99" s="32">
        <v>-32035</v>
      </c>
      <c r="C99" s="32">
        <v>-32035</v>
      </c>
      <c r="D99" s="31">
        <v>41243</v>
      </c>
      <c r="E99" s="17" t="s">
        <v>38</v>
      </c>
      <c r="F99" s="40">
        <v>2012</v>
      </c>
      <c r="G99" s="33" t="s">
        <v>68</v>
      </c>
      <c r="H99" s="33" t="s">
        <v>51</v>
      </c>
      <c r="I99" s="30" t="s">
        <v>51</v>
      </c>
      <c r="J99" s="30" t="s">
        <v>43</v>
      </c>
    </row>
    <row r="100" spans="1:10" x14ac:dyDescent="0.25">
      <c r="A100" s="31">
        <v>41274</v>
      </c>
      <c r="B100" s="32">
        <v>-108000</v>
      </c>
      <c r="C100" s="32"/>
      <c r="D100" s="31"/>
      <c r="E100" s="17" t="s">
        <v>39</v>
      </c>
      <c r="F100" s="40">
        <v>2012</v>
      </c>
      <c r="G100" s="16" t="s">
        <v>64</v>
      </c>
      <c r="H100" s="33" t="s">
        <v>51</v>
      </c>
      <c r="I100" s="30" t="s">
        <v>6</v>
      </c>
      <c r="J100" s="30" t="s">
        <v>43</v>
      </c>
    </row>
    <row r="101" spans="1:10" x14ac:dyDescent="0.25">
      <c r="A101" s="17">
        <v>41245</v>
      </c>
      <c r="B101" s="18">
        <v>600000</v>
      </c>
      <c r="C101" s="18"/>
      <c r="D101" s="17"/>
      <c r="E101" s="17" t="s">
        <v>39</v>
      </c>
      <c r="F101" s="53">
        <v>2012</v>
      </c>
      <c r="G101" s="16" t="s">
        <v>29</v>
      </c>
      <c r="H101" s="16" t="s">
        <v>51</v>
      </c>
      <c r="I101" s="15" t="s">
        <v>51</v>
      </c>
      <c r="J101" s="15" t="s">
        <v>11</v>
      </c>
    </row>
    <row r="102" spans="1:10" x14ac:dyDescent="0.25">
      <c r="A102" s="31">
        <v>41258</v>
      </c>
      <c r="B102" s="32">
        <v>-33432.22</v>
      </c>
      <c r="C102" s="32"/>
      <c r="D102" s="31"/>
      <c r="E102" s="17" t="s">
        <v>39</v>
      </c>
      <c r="F102" s="40">
        <v>2012</v>
      </c>
      <c r="G102" s="33" t="s">
        <v>14</v>
      </c>
      <c r="H102" s="33" t="s">
        <v>51</v>
      </c>
      <c r="I102" s="30" t="s">
        <v>51</v>
      </c>
      <c r="J102" s="30" t="s">
        <v>3</v>
      </c>
    </row>
    <row r="103" spans="1:10" x14ac:dyDescent="0.25">
      <c r="A103" s="31">
        <v>41252</v>
      </c>
      <c r="B103" s="32">
        <v>-2120</v>
      </c>
      <c r="C103" s="32"/>
      <c r="D103" s="31"/>
      <c r="E103" s="17" t="s">
        <v>39</v>
      </c>
      <c r="F103" s="40">
        <v>2012</v>
      </c>
      <c r="G103" s="33" t="s">
        <v>15</v>
      </c>
      <c r="H103" s="33" t="s">
        <v>51</v>
      </c>
      <c r="I103" s="33" t="s">
        <v>51</v>
      </c>
      <c r="J103" s="30" t="s">
        <v>3</v>
      </c>
    </row>
    <row r="104" spans="1:10" x14ac:dyDescent="0.25">
      <c r="A104" s="31">
        <v>41260</v>
      </c>
      <c r="B104" s="32">
        <v>-21582.51</v>
      </c>
      <c r="C104" s="32"/>
      <c r="D104" s="31"/>
      <c r="E104" s="17" t="s">
        <v>39</v>
      </c>
      <c r="F104" s="40">
        <v>2012</v>
      </c>
      <c r="G104" s="33" t="s">
        <v>61</v>
      </c>
      <c r="H104" s="33" t="s">
        <v>51</v>
      </c>
      <c r="I104" s="33" t="s">
        <v>51</v>
      </c>
      <c r="J104" s="30" t="s">
        <v>3</v>
      </c>
    </row>
    <row r="105" spans="1:10" x14ac:dyDescent="0.25">
      <c r="A105" s="31">
        <v>41261</v>
      </c>
      <c r="B105" s="32">
        <v>600000</v>
      </c>
      <c r="C105" s="32"/>
      <c r="D105" s="31"/>
      <c r="E105" s="17" t="s">
        <v>39</v>
      </c>
      <c r="F105" s="40">
        <v>2012</v>
      </c>
      <c r="G105" s="30" t="s">
        <v>42</v>
      </c>
      <c r="H105" s="33" t="s">
        <v>5</v>
      </c>
      <c r="I105" s="30" t="s">
        <v>5</v>
      </c>
      <c r="J105" s="30" t="s">
        <v>11</v>
      </c>
    </row>
    <row r="106" spans="1:10" x14ac:dyDescent="0.25">
      <c r="A106" s="31">
        <v>41261</v>
      </c>
      <c r="B106" s="32">
        <v>751.01</v>
      </c>
      <c r="C106" s="32"/>
      <c r="D106" s="31"/>
      <c r="E106" s="17" t="s">
        <v>39</v>
      </c>
      <c r="F106" s="40">
        <v>2012</v>
      </c>
      <c r="G106" s="30" t="s">
        <v>30</v>
      </c>
      <c r="H106" s="30" t="s">
        <v>5</v>
      </c>
      <c r="I106" s="30" t="s">
        <v>5</v>
      </c>
      <c r="J106" s="30" t="s">
        <v>11</v>
      </c>
    </row>
    <row r="107" spans="1:10" x14ac:dyDescent="0.25">
      <c r="A107" s="31">
        <v>41258</v>
      </c>
      <c r="B107" s="32">
        <v>-21386</v>
      </c>
      <c r="C107" s="32"/>
      <c r="D107" s="31"/>
      <c r="E107" s="17" t="s">
        <v>39</v>
      </c>
      <c r="F107" s="40">
        <v>2012</v>
      </c>
      <c r="G107" s="16" t="s">
        <v>55</v>
      </c>
      <c r="H107" s="33" t="s">
        <v>51</v>
      </c>
      <c r="I107" s="30" t="s">
        <v>51</v>
      </c>
      <c r="J107" s="30" t="s">
        <v>56</v>
      </c>
    </row>
    <row r="108" spans="1:10" x14ac:dyDescent="0.25">
      <c r="A108" s="31">
        <v>41263</v>
      </c>
      <c r="B108" s="32">
        <v>-12306.2</v>
      </c>
      <c r="C108" s="32"/>
      <c r="D108" s="31"/>
      <c r="E108" s="17" t="s">
        <v>39</v>
      </c>
      <c r="F108" s="40">
        <v>2012</v>
      </c>
      <c r="G108" s="33" t="s">
        <v>24</v>
      </c>
      <c r="H108" s="33" t="s">
        <v>51</v>
      </c>
      <c r="I108" s="30" t="s">
        <v>51</v>
      </c>
      <c r="J108" s="30" t="s">
        <v>3</v>
      </c>
    </row>
    <row r="109" spans="1:10" x14ac:dyDescent="0.25">
      <c r="A109" s="31">
        <v>41269</v>
      </c>
      <c r="B109" s="32">
        <v>-159988.32</v>
      </c>
      <c r="C109" s="32"/>
      <c r="D109" s="31"/>
      <c r="E109" s="17" t="s">
        <v>39</v>
      </c>
      <c r="F109" s="40">
        <v>2012</v>
      </c>
      <c r="G109" s="16" t="s">
        <v>62</v>
      </c>
      <c r="H109" s="33" t="s">
        <v>51</v>
      </c>
      <c r="I109" s="30" t="s">
        <v>8</v>
      </c>
      <c r="J109" s="30" t="s">
        <v>43</v>
      </c>
    </row>
    <row r="110" spans="1:10" x14ac:dyDescent="0.25">
      <c r="A110" s="31">
        <v>41269</v>
      </c>
      <c r="B110" s="32">
        <v>-188634.99</v>
      </c>
      <c r="C110" s="32"/>
      <c r="D110" s="31"/>
      <c r="E110" s="17" t="s">
        <v>39</v>
      </c>
      <c r="F110" s="40">
        <v>2012</v>
      </c>
      <c r="G110" s="16" t="s">
        <v>63</v>
      </c>
      <c r="H110" s="33" t="s">
        <v>51</v>
      </c>
      <c r="I110" s="30" t="s">
        <v>51</v>
      </c>
      <c r="J110" s="30" t="s">
        <v>43</v>
      </c>
    </row>
    <row r="111" spans="1:10" x14ac:dyDescent="0.25">
      <c r="A111" s="31">
        <v>41269</v>
      </c>
      <c r="B111" s="32">
        <v>-2914</v>
      </c>
      <c r="C111" s="32"/>
      <c r="D111" s="31"/>
      <c r="E111" s="17" t="s">
        <v>39</v>
      </c>
      <c r="F111" s="40">
        <v>2012</v>
      </c>
      <c r="G111" s="33" t="s">
        <v>60</v>
      </c>
      <c r="H111" s="33" t="s">
        <v>51</v>
      </c>
      <c r="I111" s="30" t="s">
        <v>51</v>
      </c>
      <c r="J111" s="30" t="s">
        <v>2</v>
      </c>
    </row>
    <row r="112" spans="1:10" x14ac:dyDescent="0.25">
      <c r="A112" s="31">
        <v>41269</v>
      </c>
      <c r="B112" s="32">
        <v>-1090</v>
      </c>
      <c r="C112" s="32"/>
      <c r="D112" s="31"/>
      <c r="E112" s="17" t="s">
        <v>39</v>
      </c>
      <c r="F112" s="40">
        <v>2012</v>
      </c>
      <c r="G112" s="33" t="s">
        <v>60</v>
      </c>
      <c r="H112" s="33" t="s">
        <v>51</v>
      </c>
      <c r="I112" s="30" t="s">
        <v>6</v>
      </c>
      <c r="J112" s="30" t="s">
        <v>2</v>
      </c>
    </row>
    <row r="113" spans="1:10" x14ac:dyDescent="0.25">
      <c r="A113" s="17">
        <v>41269</v>
      </c>
      <c r="B113" s="18">
        <v>-2680</v>
      </c>
      <c r="C113" s="18"/>
      <c r="D113" s="17"/>
      <c r="E113" s="17" t="s">
        <v>39</v>
      </c>
      <c r="F113" s="40">
        <v>2012</v>
      </c>
      <c r="G113" s="33" t="s">
        <v>60</v>
      </c>
      <c r="H113" s="33" t="s">
        <v>5</v>
      </c>
      <c r="I113" s="30" t="s">
        <v>5</v>
      </c>
      <c r="J113" s="30" t="s">
        <v>2</v>
      </c>
    </row>
    <row r="114" spans="1:10" x14ac:dyDescent="0.25">
      <c r="A114" s="31">
        <v>41274</v>
      </c>
      <c r="B114" s="32">
        <v>-301560</v>
      </c>
      <c r="C114" s="32"/>
      <c r="D114" s="31"/>
      <c r="E114" s="17" t="s">
        <v>74</v>
      </c>
      <c r="F114" s="40">
        <v>2013</v>
      </c>
      <c r="G114" s="33" t="s">
        <v>16</v>
      </c>
      <c r="H114" s="33" t="s">
        <v>51</v>
      </c>
      <c r="I114" s="33" t="s">
        <v>51</v>
      </c>
      <c r="J114" s="30" t="s">
        <v>3</v>
      </c>
    </row>
    <row r="115" spans="1:10" x14ac:dyDescent="0.25">
      <c r="A115" s="31">
        <v>41271</v>
      </c>
      <c r="B115" s="32">
        <v>20000</v>
      </c>
      <c r="C115" s="32"/>
      <c r="D115" s="31"/>
      <c r="E115" s="17" t="s">
        <v>39</v>
      </c>
      <c r="F115" s="40">
        <v>2012</v>
      </c>
      <c r="G115" s="30" t="s">
        <v>30</v>
      </c>
      <c r="H115" s="33" t="s">
        <v>51</v>
      </c>
      <c r="I115" s="30" t="s">
        <v>51</v>
      </c>
      <c r="J115" s="30" t="s">
        <v>11</v>
      </c>
    </row>
    <row r="116" spans="1:10" x14ac:dyDescent="0.25">
      <c r="A116" s="17">
        <v>41273</v>
      </c>
      <c r="B116" s="18">
        <v>-627870</v>
      </c>
      <c r="C116" s="18"/>
      <c r="D116" s="17"/>
      <c r="E116" s="17" t="s">
        <v>39</v>
      </c>
      <c r="F116" s="40">
        <v>2012</v>
      </c>
      <c r="G116" s="16" t="s">
        <v>52</v>
      </c>
      <c r="H116" s="33" t="s">
        <v>5</v>
      </c>
      <c r="I116" s="30" t="s">
        <v>5</v>
      </c>
      <c r="J116" s="30" t="s">
        <v>43</v>
      </c>
    </row>
    <row r="117" spans="1:10" x14ac:dyDescent="0.25">
      <c r="A117" s="31">
        <v>41274</v>
      </c>
      <c r="B117" s="32">
        <v>-50000</v>
      </c>
      <c r="C117" s="32"/>
      <c r="D117" s="31"/>
      <c r="E117" s="17" t="s">
        <v>39</v>
      </c>
      <c r="F117" s="40">
        <v>2012</v>
      </c>
      <c r="G117" s="16" t="s">
        <v>27</v>
      </c>
      <c r="H117" s="33" t="s">
        <v>51</v>
      </c>
      <c r="I117" s="30" t="s">
        <v>51</v>
      </c>
      <c r="J117" s="30" t="s">
        <v>2</v>
      </c>
    </row>
    <row r="118" spans="1:10" x14ac:dyDescent="0.25">
      <c r="A118" s="31">
        <v>41273</v>
      </c>
      <c r="B118" s="32">
        <v>-80868</v>
      </c>
      <c r="C118" s="32"/>
      <c r="D118" s="31"/>
      <c r="E118" s="17" t="s">
        <v>39</v>
      </c>
      <c r="F118" s="40">
        <v>2012</v>
      </c>
      <c r="G118" s="16" t="s">
        <v>65</v>
      </c>
      <c r="H118" s="33" t="s">
        <v>51</v>
      </c>
      <c r="I118" s="30" t="s">
        <v>7</v>
      </c>
      <c r="J118" s="30" t="s">
        <v>43</v>
      </c>
    </row>
    <row r="119" spans="1:10" x14ac:dyDescent="0.25">
      <c r="A119" s="31">
        <v>41273</v>
      </c>
      <c r="B119" s="32">
        <v>-32035</v>
      </c>
      <c r="C119" s="32"/>
      <c r="D119" s="31"/>
      <c r="E119" s="17" t="s">
        <v>39</v>
      </c>
      <c r="F119" s="40">
        <v>2012</v>
      </c>
      <c r="G119" s="33" t="s">
        <v>68</v>
      </c>
      <c r="H119" s="33" t="s">
        <v>51</v>
      </c>
      <c r="I119" s="30" t="s">
        <v>51</v>
      </c>
      <c r="J119" s="30" t="s">
        <v>43</v>
      </c>
    </row>
    <row r="120" spans="1:10" x14ac:dyDescent="0.25">
      <c r="A120" s="31">
        <v>41274</v>
      </c>
      <c r="B120" s="32">
        <v>-108000</v>
      </c>
      <c r="C120" s="32"/>
      <c r="D120" s="31"/>
      <c r="E120" s="17" t="s">
        <v>39</v>
      </c>
      <c r="F120" s="40">
        <v>2012</v>
      </c>
      <c r="G120" s="16" t="s">
        <v>64</v>
      </c>
      <c r="H120" s="33" t="s">
        <v>51</v>
      </c>
      <c r="I120" s="30" t="s">
        <v>6</v>
      </c>
      <c r="J120" s="30" t="s">
        <v>43</v>
      </c>
    </row>
  </sheetData>
  <mergeCells count="3">
    <mergeCell ref="C3:C4"/>
    <mergeCell ref="A3:B4"/>
    <mergeCell ref="A10:B10"/>
  </mergeCells>
  <conditionalFormatting sqref="C16:C120">
    <cfRule type="expression" dxfId="14" priority="23">
      <formula>C16&lt;&gt;B16</formula>
    </cfRule>
  </conditionalFormatting>
  <dataValidations count="2">
    <dataValidation type="list" allowBlank="1" showInputMessage="1" showErrorMessage="1" sqref="J16:J120">
      <formula1>КатегорииПлатежей</formula1>
    </dataValidation>
    <dataValidation type="list" allowBlank="1" showInputMessage="1" showErrorMessage="1" sqref="H16:I120">
      <formula1>Проекты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landscape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topLeftCell="A22" workbookViewId="0">
      <selection activeCell="A35" sqref="A35"/>
    </sheetView>
  </sheetViews>
  <sheetFormatPr defaultRowHeight="15" x14ac:dyDescent="0.25"/>
  <cols>
    <col min="1" max="1" width="91.85546875" customWidth="1"/>
    <col min="2" max="2" width="15.28515625" style="35" customWidth="1"/>
    <col min="3" max="3" width="10.140625" customWidth="1"/>
    <col min="4" max="6" width="8.140625" customWidth="1"/>
    <col min="7" max="7" width="9.5703125" customWidth="1"/>
    <col min="8" max="20" width="8.140625" customWidth="1"/>
    <col min="21" max="21" width="7.140625" customWidth="1"/>
    <col min="22" max="22" width="8.140625" customWidth="1"/>
    <col min="23" max="32" width="7.140625" customWidth="1"/>
    <col min="33" max="34" width="6.140625" customWidth="1"/>
    <col min="35" max="35" width="7.140625" customWidth="1"/>
    <col min="36" max="39" width="6.140625" customWidth="1"/>
    <col min="40" max="42" width="4.7109375" customWidth="1"/>
    <col min="43" max="43" width="3.7109375" customWidth="1"/>
    <col min="44" max="45" width="4" customWidth="1"/>
    <col min="46" max="46" width="5.42578125" customWidth="1"/>
    <col min="47" max="52" width="6.42578125" customWidth="1"/>
    <col min="53" max="54" width="7.42578125" customWidth="1"/>
    <col min="55" max="56" width="8.85546875" customWidth="1"/>
    <col min="57" max="60" width="7.42578125" customWidth="1"/>
    <col min="61" max="61" width="11.28515625" customWidth="1"/>
    <col min="62" max="62" width="11.28515625" bestFit="1" customWidth="1"/>
  </cols>
  <sheetData>
    <row r="1" spans="1:3" x14ac:dyDescent="0.25">
      <c r="B1"/>
    </row>
    <row r="3" spans="1:3" x14ac:dyDescent="0.25">
      <c r="A3" s="37" t="s">
        <v>31</v>
      </c>
      <c r="B3" s="8" t="s">
        <v>71</v>
      </c>
      <c r="C3" s="8" t="s">
        <v>72</v>
      </c>
    </row>
    <row r="4" spans="1:3" x14ac:dyDescent="0.25">
      <c r="A4" s="42">
        <v>2012</v>
      </c>
      <c r="C4" s="35"/>
    </row>
    <row r="5" spans="1:3" x14ac:dyDescent="0.25">
      <c r="A5" s="44" t="s">
        <v>35</v>
      </c>
      <c r="B5" s="35">
        <v>-971070.3</v>
      </c>
      <c r="C5" s="35">
        <v>-971070.3</v>
      </c>
    </row>
    <row r="6" spans="1:3" x14ac:dyDescent="0.25">
      <c r="A6" s="44" t="s">
        <v>36</v>
      </c>
      <c r="B6" s="35">
        <v>128038.72999999995</v>
      </c>
      <c r="C6" s="35">
        <v>128038.72999999995</v>
      </c>
    </row>
    <row r="7" spans="1:3" x14ac:dyDescent="0.25">
      <c r="A7" s="44" t="s">
        <v>37</v>
      </c>
      <c r="B7" s="35">
        <v>-69769.75</v>
      </c>
      <c r="C7" s="35">
        <v>-69769.75</v>
      </c>
    </row>
    <row r="8" spans="1:3" x14ac:dyDescent="0.25">
      <c r="A8" s="44" t="s">
        <v>38</v>
      </c>
      <c r="C8" s="35"/>
    </row>
    <row r="9" spans="1:3" x14ac:dyDescent="0.25">
      <c r="A9" s="38" t="s">
        <v>5</v>
      </c>
      <c r="B9" s="35">
        <v>-29798.989999999991</v>
      </c>
      <c r="C9" s="35">
        <v>-29798.989999999991</v>
      </c>
    </row>
    <row r="10" spans="1:3" x14ac:dyDescent="0.25">
      <c r="A10" s="43" t="s">
        <v>2</v>
      </c>
      <c r="C10" s="35"/>
    </row>
    <row r="11" spans="1:3" x14ac:dyDescent="0.25">
      <c r="A11" s="45" t="s">
        <v>60</v>
      </c>
      <c r="B11" s="35">
        <v>-2680</v>
      </c>
      <c r="C11" s="35">
        <v>-2680</v>
      </c>
    </row>
    <row r="12" spans="1:3" x14ac:dyDescent="0.25">
      <c r="A12" s="43" t="s">
        <v>43</v>
      </c>
      <c r="C12" s="35"/>
    </row>
    <row r="13" spans="1:3" x14ac:dyDescent="0.25">
      <c r="A13" s="45" t="s">
        <v>52</v>
      </c>
      <c r="B13" s="35">
        <v>-627870</v>
      </c>
      <c r="C13" s="35">
        <v>-627870</v>
      </c>
    </row>
    <row r="14" spans="1:3" x14ac:dyDescent="0.25">
      <c r="A14" s="43" t="s">
        <v>11</v>
      </c>
      <c r="C14" s="35"/>
    </row>
    <row r="15" spans="1:3" x14ac:dyDescent="0.25">
      <c r="A15" s="45" t="s">
        <v>30</v>
      </c>
      <c r="B15" s="35">
        <v>751.01</v>
      </c>
      <c r="C15" s="35">
        <v>751.01</v>
      </c>
    </row>
    <row r="16" spans="1:3" x14ac:dyDescent="0.25">
      <c r="A16" s="45" t="s">
        <v>42</v>
      </c>
      <c r="B16" s="35">
        <v>600000</v>
      </c>
      <c r="C16" s="35">
        <v>600000</v>
      </c>
    </row>
    <row r="17" spans="1:3" x14ac:dyDescent="0.25">
      <c r="A17" s="38" t="s">
        <v>51</v>
      </c>
      <c r="B17" s="35">
        <v>413527.75999999989</v>
      </c>
      <c r="C17" s="35">
        <v>585527.76</v>
      </c>
    </row>
    <row r="18" spans="1:3" x14ac:dyDescent="0.25">
      <c r="A18" s="43" t="s">
        <v>2</v>
      </c>
      <c r="C18" s="35"/>
    </row>
    <row r="19" spans="1:3" x14ac:dyDescent="0.25">
      <c r="A19" s="45" t="s">
        <v>60</v>
      </c>
      <c r="B19" s="35">
        <v>-4004</v>
      </c>
      <c r="C19" s="35">
        <v>-4004</v>
      </c>
    </row>
    <row r="20" spans="1:3" x14ac:dyDescent="0.25">
      <c r="A20" s="45" t="s">
        <v>27</v>
      </c>
      <c r="B20" s="35">
        <v>-50000</v>
      </c>
      <c r="C20" s="35">
        <v>-50000</v>
      </c>
    </row>
    <row r="21" spans="1:3" x14ac:dyDescent="0.25">
      <c r="A21" s="43" t="s">
        <v>43</v>
      </c>
      <c r="C21" s="35"/>
    </row>
    <row r="22" spans="1:3" x14ac:dyDescent="0.25">
      <c r="A22" s="45" t="s">
        <v>62</v>
      </c>
      <c r="B22" s="35">
        <v>-159988.32</v>
      </c>
      <c r="C22" s="35">
        <v>-73988.320000000007</v>
      </c>
    </row>
    <row r="23" spans="1:3" x14ac:dyDescent="0.25">
      <c r="A23" s="45" t="s">
        <v>63</v>
      </c>
      <c r="B23" s="35">
        <v>-188634.99</v>
      </c>
      <c r="C23" s="35">
        <v>-102634.99</v>
      </c>
    </row>
    <row r="24" spans="1:3" x14ac:dyDescent="0.25">
      <c r="A24" s="45" t="s">
        <v>68</v>
      </c>
      <c r="B24" s="35">
        <v>-32035</v>
      </c>
      <c r="C24" s="35">
        <v>-32035</v>
      </c>
    </row>
    <row r="25" spans="1:3" x14ac:dyDescent="0.25">
      <c r="A25" s="45" t="s">
        <v>65</v>
      </c>
      <c r="B25" s="35">
        <v>-80868</v>
      </c>
      <c r="C25" s="35">
        <v>-80868</v>
      </c>
    </row>
    <row r="26" spans="1:3" x14ac:dyDescent="0.25">
      <c r="A26" s="43" t="s">
        <v>11</v>
      </c>
      <c r="C26" s="35"/>
    </row>
    <row r="27" spans="1:3" x14ac:dyDescent="0.25">
      <c r="A27" s="45" t="s">
        <v>29</v>
      </c>
      <c r="B27" s="35">
        <v>1300000</v>
      </c>
      <c r="C27" s="35">
        <v>1300000</v>
      </c>
    </row>
    <row r="28" spans="1:3" x14ac:dyDescent="0.25">
      <c r="A28" s="45" t="s">
        <v>30</v>
      </c>
      <c r="B28" s="35">
        <v>21445</v>
      </c>
      <c r="C28" s="35">
        <v>21445</v>
      </c>
    </row>
    <row r="29" spans="1:3" x14ac:dyDescent="0.25">
      <c r="A29" s="43" t="s">
        <v>56</v>
      </c>
      <c r="C29" s="35"/>
    </row>
    <row r="30" spans="1:3" x14ac:dyDescent="0.25">
      <c r="A30" s="45" t="s">
        <v>55</v>
      </c>
      <c r="B30" s="35">
        <v>-21386</v>
      </c>
      <c r="C30" s="35">
        <v>-21386</v>
      </c>
    </row>
    <row r="31" spans="1:3" x14ac:dyDescent="0.25">
      <c r="A31" s="43" t="s">
        <v>3</v>
      </c>
      <c r="C31" s="35"/>
    </row>
    <row r="32" spans="1:3" x14ac:dyDescent="0.25">
      <c r="A32" s="45" t="s">
        <v>16</v>
      </c>
      <c r="B32" s="35">
        <v>-301560</v>
      </c>
      <c r="C32" s="35">
        <v>-301560</v>
      </c>
    </row>
    <row r="33" spans="1:3" x14ac:dyDescent="0.25">
      <c r="A33" s="45" t="s">
        <v>15</v>
      </c>
      <c r="B33" s="35">
        <v>-2120</v>
      </c>
      <c r="C33" s="35">
        <v>-2120</v>
      </c>
    </row>
    <row r="34" spans="1:3" x14ac:dyDescent="0.25">
      <c r="A34" s="45" t="s">
        <v>61</v>
      </c>
      <c r="B34" s="35">
        <v>-21582.51</v>
      </c>
      <c r="C34" s="35">
        <v>-21582.51</v>
      </c>
    </row>
    <row r="35" spans="1:3" x14ac:dyDescent="0.25">
      <c r="A35" s="45" t="s">
        <v>24</v>
      </c>
      <c r="B35" s="35">
        <v>-12306.2</v>
      </c>
      <c r="C35" s="35">
        <v>-12306.2</v>
      </c>
    </row>
    <row r="36" spans="1:3" x14ac:dyDescent="0.25">
      <c r="A36" s="45" t="s">
        <v>14</v>
      </c>
      <c r="B36" s="35">
        <v>-33432.22</v>
      </c>
      <c r="C36" s="35">
        <v>-33432.22</v>
      </c>
    </row>
    <row r="37" spans="1:3" x14ac:dyDescent="0.25">
      <c r="A37" s="38" t="s">
        <v>6</v>
      </c>
      <c r="B37" s="35">
        <v>100</v>
      </c>
      <c r="C37" s="35">
        <v>100</v>
      </c>
    </row>
    <row r="38" spans="1:3" x14ac:dyDescent="0.25">
      <c r="A38" s="43" t="s">
        <v>11</v>
      </c>
      <c r="C38" s="35"/>
    </row>
    <row r="39" spans="1:3" x14ac:dyDescent="0.25">
      <c r="A39" s="45" t="s">
        <v>30</v>
      </c>
      <c r="B39" s="35">
        <v>100</v>
      </c>
      <c r="C39" s="35">
        <v>100</v>
      </c>
    </row>
    <row r="40" spans="1:3" x14ac:dyDescent="0.25">
      <c r="A40" s="44" t="s">
        <v>39</v>
      </c>
      <c r="C40" s="35"/>
    </row>
    <row r="41" spans="1:3" x14ac:dyDescent="0.25">
      <c r="A41" s="38" t="s">
        <v>5</v>
      </c>
      <c r="B41" s="35">
        <v>-29798.989999999991</v>
      </c>
      <c r="C41" s="35"/>
    </row>
    <row r="42" spans="1:3" x14ac:dyDescent="0.25">
      <c r="A42" s="43" t="s">
        <v>2</v>
      </c>
      <c r="C42" s="35"/>
    </row>
    <row r="43" spans="1:3" x14ac:dyDescent="0.25">
      <c r="A43" s="45" t="s">
        <v>60</v>
      </c>
      <c r="B43" s="35">
        <v>-2680</v>
      </c>
      <c r="C43" s="35"/>
    </row>
    <row r="44" spans="1:3" x14ac:dyDescent="0.25">
      <c r="A44" s="43" t="s">
        <v>43</v>
      </c>
      <c r="C44" s="35"/>
    </row>
    <row r="45" spans="1:3" x14ac:dyDescent="0.25">
      <c r="A45" s="45" t="s">
        <v>52</v>
      </c>
      <c r="B45" s="35">
        <v>-627870</v>
      </c>
      <c r="C45" s="35"/>
    </row>
    <row r="46" spans="1:3" x14ac:dyDescent="0.25">
      <c r="A46" s="43" t="s">
        <v>11</v>
      </c>
      <c r="C46" s="35"/>
    </row>
    <row r="47" spans="1:3" x14ac:dyDescent="0.25">
      <c r="A47" s="45" t="s">
        <v>30</v>
      </c>
      <c r="B47" s="35">
        <v>751.01</v>
      </c>
      <c r="C47" s="35"/>
    </row>
    <row r="48" spans="1:3" x14ac:dyDescent="0.25">
      <c r="A48" s="45" t="s">
        <v>42</v>
      </c>
      <c r="B48" s="35">
        <v>600000</v>
      </c>
      <c r="C48" s="35"/>
    </row>
    <row r="49" spans="1:3" x14ac:dyDescent="0.25">
      <c r="A49" s="38" t="s">
        <v>51</v>
      </c>
      <c r="B49" s="35">
        <v>-503917.24000000011</v>
      </c>
      <c r="C49" s="35">
        <v>-301560</v>
      </c>
    </row>
    <row r="50" spans="1:3" x14ac:dyDescent="0.25">
      <c r="A50" s="43" t="s">
        <v>2</v>
      </c>
      <c r="C50" s="35"/>
    </row>
    <row r="51" spans="1:3" x14ac:dyDescent="0.25">
      <c r="A51" s="45" t="s">
        <v>60</v>
      </c>
      <c r="B51" s="35">
        <v>-4004</v>
      </c>
      <c r="C51" s="35"/>
    </row>
    <row r="52" spans="1:3" x14ac:dyDescent="0.25">
      <c r="A52" s="45" t="s">
        <v>27</v>
      </c>
      <c r="B52" s="35">
        <v>-50000</v>
      </c>
      <c r="C52" s="35"/>
    </row>
    <row r="53" spans="1:3" x14ac:dyDescent="0.25">
      <c r="A53" s="43" t="s">
        <v>43</v>
      </c>
      <c r="C53" s="35"/>
    </row>
    <row r="54" spans="1:3" x14ac:dyDescent="0.25">
      <c r="A54" s="45" t="s">
        <v>62</v>
      </c>
      <c r="B54" s="35">
        <v>-159988.32</v>
      </c>
      <c r="C54" s="35"/>
    </row>
    <row r="55" spans="1:3" x14ac:dyDescent="0.25">
      <c r="A55" s="45" t="s">
        <v>63</v>
      </c>
      <c r="B55" s="35">
        <v>-188634.99</v>
      </c>
      <c r="C55" s="35"/>
    </row>
    <row r="56" spans="1:3" x14ac:dyDescent="0.25">
      <c r="A56" s="45" t="s">
        <v>68</v>
      </c>
      <c r="B56" s="35">
        <v>-32035</v>
      </c>
      <c r="C56" s="35"/>
    </row>
    <row r="57" spans="1:3" x14ac:dyDescent="0.25">
      <c r="A57" s="45" t="s">
        <v>65</v>
      </c>
      <c r="B57" s="35">
        <v>-80868</v>
      </c>
      <c r="C57" s="35"/>
    </row>
    <row r="58" spans="1:3" x14ac:dyDescent="0.25">
      <c r="A58" s="45" t="s">
        <v>64</v>
      </c>
      <c r="B58" s="35">
        <v>-216000</v>
      </c>
      <c r="C58" s="35"/>
    </row>
    <row r="59" spans="1:3" x14ac:dyDescent="0.25">
      <c r="A59" s="43" t="s">
        <v>11</v>
      </c>
      <c r="C59" s="35"/>
    </row>
    <row r="60" spans="1:3" x14ac:dyDescent="0.25">
      <c r="A60" s="45" t="s">
        <v>29</v>
      </c>
      <c r="B60" s="35">
        <v>600000</v>
      </c>
      <c r="C60" s="35"/>
    </row>
    <row r="61" spans="1:3" x14ac:dyDescent="0.25">
      <c r="A61" s="45" t="s">
        <v>30</v>
      </c>
      <c r="B61" s="35">
        <v>20000</v>
      </c>
      <c r="C61" s="35"/>
    </row>
    <row r="62" spans="1:3" x14ac:dyDescent="0.25">
      <c r="A62" s="43" t="s">
        <v>56</v>
      </c>
      <c r="C62" s="35"/>
    </row>
    <row r="63" spans="1:3" x14ac:dyDescent="0.25">
      <c r="A63" s="45" t="s">
        <v>55</v>
      </c>
      <c r="B63" s="35">
        <v>-21386</v>
      </c>
      <c r="C63" s="35"/>
    </row>
    <row r="64" spans="1:3" x14ac:dyDescent="0.25">
      <c r="A64" s="43" t="s">
        <v>3</v>
      </c>
      <c r="C64" s="35"/>
    </row>
    <row r="65" spans="1:3" x14ac:dyDescent="0.25">
      <c r="A65" s="45" t="s">
        <v>16</v>
      </c>
      <c r="B65" s="35">
        <v>-301560</v>
      </c>
      <c r="C65" s="35">
        <v>-301560</v>
      </c>
    </row>
    <row r="66" spans="1:3" x14ac:dyDescent="0.25">
      <c r="A66" s="45" t="s">
        <v>15</v>
      </c>
      <c r="B66" s="35">
        <v>-2120</v>
      </c>
      <c r="C66" s="35"/>
    </row>
    <row r="67" spans="1:3" x14ac:dyDescent="0.25">
      <c r="A67" s="45" t="s">
        <v>61</v>
      </c>
      <c r="B67" s="35">
        <v>-21582.51</v>
      </c>
      <c r="C67" s="35"/>
    </row>
    <row r="68" spans="1:3" x14ac:dyDescent="0.25">
      <c r="A68" s="45" t="s">
        <v>24</v>
      </c>
      <c r="B68" s="35">
        <v>-12306.2</v>
      </c>
      <c r="C68" s="35"/>
    </row>
    <row r="69" spans="1:3" x14ac:dyDescent="0.25">
      <c r="A69" s="45" t="s">
        <v>14</v>
      </c>
      <c r="B69" s="35">
        <v>-33432.22</v>
      </c>
      <c r="C69" s="35"/>
    </row>
    <row r="70" spans="1:3" x14ac:dyDescent="0.25">
      <c r="A70" s="42">
        <v>2013</v>
      </c>
      <c r="C70" s="35"/>
    </row>
    <row r="71" spans="1:3" x14ac:dyDescent="0.25">
      <c r="A71" s="44" t="s">
        <v>74</v>
      </c>
      <c r="C71" s="35"/>
    </row>
    <row r="72" spans="1:3" x14ac:dyDescent="0.25">
      <c r="A72" s="38" t="s">
        <v>51</v>
      </c>
      <c r="B72" s="35">
        <v>-301560</v>
      </c>
      <c r="C72" s="35"/>
    </row>
    <row r="73" spans="1:3" x14ac:dyDescent="0.25">
      <c r="A73" s="43" t="s">
        <v>3</v>
      </c>
      <c r="C73" s="35"/>
    </row>
    <row r="74" spans="1:3" x14ac:dyDescent="0.25">
      <c r="A74" s="45" t="s">
        <v>16</v>
      </c>
      <c r="B74" s="35">
        <v>-301560</v>
      </c>
      <c r="C74" s="35"/>
    </row>
    <row r="75" spans="1:3" x14ac:dyDescent="0.25">
      <c r="A75" s="42" t="s">
        <v>32</v>
      </c>
      <c r="B75" s="35">
        <v>-1364248.7800000003</v>
      </c>
      <c r="C75" s="35">
        <v>-658532.55000000016</v>
      </c>
    </row>
    <row r="76" spans="1:3" x14ac:dyDescent="0.25">
      <c r="B76"/>
    </row>
    <row r="77" spans="1:3" x14ac:dyDescent="0.25">
      <c r="B77"/>
    </row>
    <row r="78" spans="1:3" x14ac:dyDescent="0.25">
      <c r="B78"/>
    </row>
    <row r="79" spans="1:3" x14ac:dyDescent="0.25">
      <c r="B79"/>
    </row>
    <row r="80" spans="1:3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"/>
  <sheetViews>
    <sheetView workbookViewId="0">
      <selection activeCell="B7" sqref="B7"/>
    </sheetView>
  </sheetViews>
  <sheetFormatPr defaultRowHeight="15" x14ac:dyDescent="0.25"/>
  <cols>
    <col min="1" max="1" width="38.42578125" customWidth="1"/>
    <col min="2" max="2" width="12.5703125" customWidth="1"/>
  </cols>
  <sheetData>
    <row r="1" spans="1:2" x14ac:dyDescent="0.25">
      <c r="A1" t="s">
        <v>10</v>
      </c>
    </row>
    <row r="2" spans="1:2" x14ac:dyDescent="0.25">
      <c r="A2" s="7" t="s">
        <v>2</v>
      </c>
      <c r="B2" t="s">
        <v>27</v>
      </c>
    </row>
    <row r="3" spans="1:2" x14ac:dyDescent="0.25">
      <c r="A3" t="s">
        <v>43</v>
      </c>
      <c r="B3" t="s">
        <v>44</v>
      </c>
    </row>
    <row r="4" spans="1:2" s="8" customFormat="1" x14ac:dyDescent="0.25">
      <c r="A4" s="8" t="s">
        <v>28</v>
      </c>
      <c r="B4" s="8" t="s">
        <v>41</v>
      </c>
    </row>
    <row r="5" spans="1:2" x14ac:dyDescent="0.25">
      <c r="A5" t="s">
        <v>11</v>
      </c>
      <c r="B5" s="8" t="s">
        <v>40</v>
      </c>
    </row>
    <row r="6" spans="1:2" s="7" customFormat="1" x14ac:dyDescent="0.25">
      <c r="A6" s="6" t="s">
        <v>3</v>
      </c>
      <c r="B6" s="7" t="s">
        <v>75</v>
      </c>
    </row>
    <row r="7" spans="1:2" s="8" customFormat="1" x14ac:dyDescent="0.25">
      <c r="A7" s="8" t="s">
        <v>56</v>
      </c>
      <c r="B7" s="8" t="s">
        <v>57</v>
      </c>
    </row>
    <row r="8" spans="1:2" s="8" customFormat="1" x14ac:dyDescent="0.25"/>
    <row r="9" spans="1:2" s="7" customFormat="1" x14ac:dyDescent="0.25"/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6D1494E2CFCC242AB2527827FC82479" ma:contentTypeVersion="0" ma:contentTypeDescription="Создание документа." ma:contentTypeScope="" ma:versionID="7a14d5fe2353b3fd1025ca5bfa648f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9d58f4857a619b7c345529988bca3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071CB48-6A37-46AD-80C7-B2D9409435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85843D-0092-425C-9194-2F063ADF13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94BCC3-9CBB-4EA4-AE1E-4785C23A0A02}">
  <ds:schemaRefs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Платежи</vt:lpstr>
      <vt:lpstr>Сводная таблица</vt:lpstr>
      <vt:lpstr>Справочно</vt:lpstr>
      <vt:lpstr>КатегорииПлатежей</vt:lpstr>
      <vt:lpstr>Проекты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Gornik</dc:creator>
  <cp:lastModifiedBy>Alexander Gornik</cp:lastModifiedBy>
  <cp:lastPrinted>2012-11-13T15:29:46Z</cp:lastPrinted>
  <dcterms:created xsi:type="dcterms:W3CDTF">2009-07-24T10:37:58Z</dcterms:created>
  <dcterms:modified xsi:type="dcterms:W3CDTF">2012-12-17T21:15:58Z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0x01010086D1494E2CFCC242AB2527827FC82479</vt:lpwstr>
  </property>
</Properties>
</file>